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indaV\Desktop\16.02.2021. Domes ārkārtas sēde\"/>
    </mc:Choice>
  </mc:AlternateContent>
  <xr:revisionPtr revIDLastSave="0" documentId="8_{AD3D59A1-0324-4A1A-BB85-076E4F30AF60}" xr6:coauthVersionLast="46" xr6:coauthVersionMax="46" xr10:uidLastSave="{00000000-0000-0000-0000-000000000000}"/>
  <bookViews>
    <workbookView xWindow="-120" yWindow="-120" windowWidth="29040" windowHeight="15840" activeTab="2" xr2:uid="{00000000-000D-0000-FFFF-FFFF00000000}"/>
  </bookViews>
  <sheets>
    <sheet name="skolas" sheetId="25" r:id="rId1"/>
    <sheet name="bērni līdz 5 gadiem" sheetId="29" r:id="rId2"/>
    <sheet name="bērni no 5.gadu vec." sheetId="30" r:id="rId3"/>
  </sheets>
  <calcPr calcId="181029"/>
</workbook>
</file>

<file path=xl/calcChain.xml><?xml version="1.0" encoding="utf-8"?>
<calcChain xmlns="http://schemas.openxmlformats.org/spreadsheetml/2006/main">
  <c r="C15" i="25" l="1"/>
  <c r="C22" i="25"/>
  <c r="D16" i="30"/>
  <c r="E16" i="30"/>
  <c r="F16" i="30"/>
  <c r="G16" i="30"/>
  <c r="H16" i="30"/>
  <c r="I16" i="30"/>
  <c r="J16" i="30"/>
  <c r="K16" i="30"/>
  <c r="L16" i="30"/>
  <c r="M16" i="30"/>
  <c r="N16" i="30"/>
  <c r="O16" i="30"/>
  <c r="P16" i="30"/>
  <c r="C16" i="30"/>
  <c r="D23" i="30"/>
  <c r="E23" i="30"/>
  <c r="F23" i="30"/>
  <c r="G23" i="30"/>
  <c r="H23" i="30"/>
  <c r="I23" i="30"/>
  <c r="J23" i="30"/>
  <c r="K23" i="30"/>
  <c r="L23" i="30"/>
  <c r="M23" i="30"/>
  <c r="N23" i="30"/>
  <c r="O23" i="30"/>
  <c r="P23" i="30"/>
  <c r="C23" i="30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C23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C16" i="29"/>
  <c r="D22" i="25"/>
  <c r="E22" i="25"/>
  <c r="F22" i="25"/>
  <c r="G22" i="25"/>
  <c r="H22" i="25"/>
  <c r="I22" i="25"/>
  <c r="J22" i="25"/>
  <c r="K22" i="25"/>
  <c r="L22" i="25"/>
  <c r="M22" i="25"/>
  <c r="N22" i="25"/>
  <c r="O22" i="25"/>
  <c r="D15" i="25"/>
  <c r="E15" i="25"/>
  <c r="F15" i="25"/>
  <c r="G15" i="25"/>
  <c r="H15" i="25"/>
  <c r="I15" i="25"/>
  <c r="J15" i="25"/>
  <c r="K15" i="25"/>
  <c r="L15" i="25"/>
  <c r="M15" i="25"/>
  <c r="N15" i="25"/>
  <c r="O15" i="25"/>
  <c r="P29" i="25" l="1"/>
  <c r="P10" i="25" l="1"/>
  <c r="Q11" i="30"/>
  <c r="Q11" i="29"/>
  <c r="C33" i="25" l="1"/>
  <c r="K33" i="30"/>
  <c r="K33" i="29" l="1"/>
  <c r="Q19" i="30"/>
  <c r="Q25" i="30"/>
  <c r="Q18" i="30"/>
  <c r="Q31" i="30"/>
  <c r="Q26" i="30"/>
  <c r="Q32" i="30"/>
  <c r="Q13" i="30"/>
  <c r="Q20" i="30"/>
  <c r="Q27" i="30"/>
  <c r="Q14" i="30"/>
  <c r="Q21" i="30"/>
  <c r="Q28" i="30"/>
  <c r="Q15" i="30"/>
  <c r="Q22" i="30"/>
  <c r="Q17" i="30"/>
  <c r="Q30" i="30"/>
  <c r="Q24" i="30"/>
  <c r="Q29" i="30"/>
  <c r="N33" i="29"/>
  <c r="Q20" i="29"/>
  <c r="Q13" i="29"/>
  <c r="Q27" i="29"/>
  <c r="Q21" i="29"/>
  <c r="P33" i="29"/>
  <c r="Q19" i="29"/>
  <c r="Q26" i="29"/>
  <c r="Q32" i="29"/>
  <c r="Q15" i="29"/>
  <c r="Q29" i="29"/>
  <c r="Q18" i="29"/>
  <c r="Q25" i="29"/>
  <c r="Q31" i="29"/>
  <c r="Q14" i="29"/>
  <c r="Q17" i="29"/>
  <c r="Q24" i="29"/>
  <c r="Q30" i="29"/>
  <c r="Q28" i="29"/>
  <c r="Q22" i="29"/>
  <c r="N33" i="30"/>
  <c r="J33" i="30"/>
  <c r="F33" i="30"/>
  <c r="M33" i="25"/>
  <c r="M34" i="25" s="1"/>
  <c r="P18" i="25"/>
  <c r="E33" i="25"/>
  <c r="P25" i="25"/>
  <c r="P19" i="25"/>
  <c r="P27" i="25"/>
  <c r="P28" i="25"/>
  <c r="F33" i="25"/>
  <c r="P21" i="25"/>
  <c r="P13" i="25"/>
  <c r="P17" i="25"/>
  <c r="P14" i="25"/>
  <c r="P26" i="25"/>
  <c r="P12" i="25"/>
  <c r="P20" i="25"/>
  <c r="P31" i="25"/>
  <c r="P24" i="25"/>
  <c r="P30" i="25"/>
  <c r="P16" i="25"/>
  <c r="P23" i="25"/>
  <c r="P32" i="25"/>
  <c r="E33" i="30" l="1"/>
  <c r="E34" i="30" s="1"/>
  <c r="C33" i="30"/>
  <c r="C34" i="25"/>
  <c r="H33" i="30"/>
  <c r="H34" i="30" s="1"/>
  <c r="G33" i="29"/>
  <c r="G34" i="29" s="1"/>
  <c r="E33" i="29"/>
  <c r="E34" i="29" s="1"/>
  <c r="L33" i="30"/>
  <c r="L34" i="30" s="1"/>
  <c r="P33" i="30"/>
  <c r="P34" i="30" s="1"/>
  <c r="G33" i="30"/>
  <c r="G34" i="30" s="1"/>
  <c r="O33" i="30"/>
  <c r="O34" i="30" s="1"/>
  <c r="O33" i="29"/>
  <c r="O34" i="29" s="1"/>
  <c r="L33" i="29"/>
  <c r="L34" i="29" s="1"/>
  <c r="M33" i="30"/>
  <c r="M34" i="30" s="1"/>
  <c r="I33" i="30"/>
  <c r="D33" i="30"/>
  <c r="D34" i="30" s="1"/>
  <c r="D33" i="29"/>
  <c r="D34" i="29" s="1"/>
  <c r="C33" i="29"/>
  <c r="M33" i="29"/>
  <c r="J33" i="29"/>
  <c r="I33" i="29"/>
  <c r="I34" i="29" s="1"/>
  <c r="H33" i="29"/>
  <c r="H34" i="29" s="1"/>
  <c r="F33" i="29"/>
  <c r="F34" i="29" s="1"/>
  <c r="N34" i="29"/>
  <c r="Q23" i="30"/>
  <c r="K34" i="30"/>
  <c r="Q16" i="30"/>
  <c r="P34" i="29"/>
  <c r="K34" i="29"/>
  <c r="Q16" i="29"/>
  <c r="Q23" i="29"/>
  <c r="N34" i="30"/>
  <c r="N33" i="25"/>
  <c r="N34" i="25" s="1"/>
  <c r="I33" i="25"/>
  <c r="I34" i="25" s="1"/>
  <c r="P22" i="25"/>
  <c r="J34" i="30"/>
  <c r="F34" i="30"/>
  <c r="E34" i="25"/>
  <c r="D33" i="25"/>
  <c r="D34" i="25" s="1"/>
  <c r="G33" i="25"/>
  <c r="G34" i="25" s="1"/>
  <c r="H33" i="25"/>
  <c r="H34" i="25" s="1"/>
  <c r="L33" i="25"/>
  <c r="L34" i="25" s="1"/>
  <c r="P15" i="25"/>
  <c r="K33" i="25"/>
  <c r="K34" i="25" s="1"/>
  <c r="J33" i="25"/>
  <c r="J34" i="25" s="1"/>
  <c r="F34" i="25"/>
  <c r="J34" i="29" l="1"/>
  <c r="Q33" i="30"/>
  <c r="Q34" i="30" s="1"/>
  <c r="P33" i="25"/>
  <c r="P34" i="25" s="1"/>
  <c r="I34" i="30"/>
  <c r="C34" i="29"/>
  <c r="M34" i="29"/>
  <c r="Q33" i="29"/>
  <c r="Q34" i="29" s="1"/>
  <c r="O33" i="25"/>
  <c r="O34" i="25" s="1"/>
  <c r="C34" i="30"/>
</calcChain>
</file>

<file path=xl/sharedStrings.xml><?xml version="1.0" encoding="utf-8"?>
<sst xmlns="http://schemas.openxmlformats.org/spreadsheetml/2006/main" count="140" uniqueCount="76">
  <si>
    <t>Rādītāji</t>
  </si>
  <si>
    <t>Ekonomiskās klasifikācijas kodi</t>
  </si>
  <si>
    <t>Pasta,telefona un citi sakaru pakalpojumi</t>
  </si>
  <si>
    <t>Izdevumi par komunālajiem pakalpojumiem</t>
  </si>
  <si>
    <t>Iestādes administratīvie izdevumi un ar iestādes darbības nodrošināšanu saistītie izdevumi</t>
  </si>
  <si>
    <t>Informācijas tehnoloģiju pakalpojumi</t>
  </si>
  <si>
    <t>Kurināmais un enerģētiskie materiāli (izņemot degvielas izdevumus (2322))</t>
  </si>
  <si>
    <t>Kārtējā remonta un iestāžu uzturēšanas materiāli</t>
  </si>
  <si>
    <t>Izdevumi periodikas iegādei</t>
  </si>
  <si>
    <t>Kopā  gadā</t>
  </si>
  <si>
    <t>Madonas Valsts ģimnāzija</t>
  </si>
  <si>
    <t>Aronas pag. Kusas pamatsk.</t>
  </si>
  <si>
    <t>Barkavas pamatsk.</t>
  </si>
  <si>
    <t>Bērzaunes pamatsk.</t>
  </si>
  <si>
    <t>Dzelzavas pamatsk.</t>
  </si>
  <si>
    <t>Kalsnavas pamatsk.</t>
  </si>
  <si>
    <t>Lazdonas pamatsk.</t>
  </si>
  <si>
    <t>Liezēres pamatsk.</t>
  </si>
  <si>
    <t>Andreja Eglīša Ļaudonas vidusskola</t>
  </si>
  <si>
    <t>Praulienas pamatsk.</t>
  </si>
  <si>
    <t>Vestienas pamatsk.</t>
  </si>
  <si>
    <t>Pavisam</t>
  </si>
  <si>
    <t>PII "Kastanītis"</t>
  </si>
  <si>
    <t xml:space="preserve">PII "Priedīte" </t>
  </si>
  <si>
    <t xml:space="preserve">PII "Saulīte" </t>
  </si>
  <si>
    <t>Aronas PII  "Sprīdītis"</t>
  </si>
  <si>
    <t>Bērzaunes PII "Vārpiņa"</t>
  </si>
  <si>
    <t>Dzelzavas PII "Rūķis"</t>
  </si>
  <si>
    <t>Kalsnavas PII "Lācītis Pūks"</t>
  </si>
  <si>
    <t>Praulienas PII "Pasaciņa"</t>
  </si>
  <si>
    <t>Izdevumi uz vienu audzēkni starppašvaldību norēķiniem (mēnesī EUR)</t>
  </si>
  <si>
    <t>Izdevumi uz vienu bērnu līdz 5.gadu vecumam starppašvaldību norēķiniem (mēnesī EUR)</t>
  </si>
  <si>
    <t xml:space="preserve">Ļaudonas PII "Brīnumdārzs" </t>
  </si>
  <si>
    <t>Mācību līdzekļi un materiāli  (izņemot IZM dotāciju)</t>
  </si>
  <si>
    <t>Bibliotēku krājumi (izņemot IZM dotāciju)</t>
  </si>
  <si>
    <t>Mācību, darba un dienesta komandējumi,  darba braucieni (izņemot ārvalstu mācību, darba un dienesta komandējumus,  darba braucienus (2120))</t>
  </si>
  <si>
    <t>Remontdarbi un iestāžu uzturēšanas pakalpojumi (izņemot  kapitālo remontu)</t>
  </si>
  <si>
    <t>Īre un noma (izņemot transportlīdzekļu nomas maksu(2262))</t>
  </si>
  <si>
    <t xml:space="preserve">Krājumi, materiāli, energoresursi, prece, biroja preces un inventārs, kurus neuzskaita pamatkapitāla veidošanā </t>
  </si>
  <si>
    <t>Izdevumi par precēm iestādes darbības nodrošināšanai</t>
  </si>
  <si>
    <t>Zāles,ķimikālijas,labaratorijas preces,  medicīniskās ierīces,medicīniskie instrumenti</t>
  </si>
  <si>
    <t>Valsts un pašvaldību aprūpē un apgādē esošo personu uzturēšana (izņemot ēdināšanas izdevumus 2363))</t>
  </si>
  <si>
    <t>Atalgojums (izņemot mērķdotācijas, prēmijas naudas balvas un materiālo stimulēšanu (1148)darba devēja piešķirtos labumus un maksājumus (1170))</t>
  </si>
  <si>
    <t>Pakalpojumi</t>
  </si>
  <si>
    <t>Ēdināšanas izdevumi - pašvaldības brīvpusdienas  (izņemot maksas pakalpojumus)</t>
  </si>
  <si>
    <t>Darba devēja valsts obligātas sociālās apdrošināšanas iemaksas, pabalsti un kompensācijas (izņemot darba devēja VSAOI , kuras piešķir kā mērķdot.,prēmijas un naudas balvas(1148),darba dev.piešķ.mater.labumi (1170))</t>
  </si>
  <si>
    <t>Darba samaksa  (izņemot mērķdotācijas, prēmijas naudas balvas un materiālo stimulēšanu (1148)darba devēja piešķirtos labumus un maksājumus (1170))</t>
  </si>
  <si>
    <t>Mācību, darba un dienesta komandējumi, dienesta, darba braucieni (izņemot ārvalstu mācību, darba un dienesta komandējumus, dienesta, darba braucienus (2120))</t>
  </si>
  <si>
    <t>Pakalpojumu samaksa</t>
  </si>
  <si>
    <t>Remontdarbi un iestāžu uzturēšanas pakalpojumi (izņemot ēku,būvju un ceļu kapitālo remontu)</t>
  </si>
  <si>
    <t>Īres un nomas maksa (izņemot transportlīdzekļu nomas maksu(2262))</t>
  </si>
  <si>
    <t xml:space="preserve">Krājumi, materiāli, energoresursi, prece, biroja prece un inventārs, kurus neuzskaita pamatkapitāla veidošanā </t>
  </si>
  <si>
    <t>Biroja preces un inventārs</t>
  </si>
  <si>
    <t>Zāles, medicīniskās ierīces,medicīniskie instrumenti</t>
  </si>
  <si>
    <t>Valsts un pašvaldību aprūpē un apgādē esošo personu uzturēšanas izdevumi (izņemot ēdināšanas izdevumus 2363))</t>
  </si>
  <si>
    <t>Madonas pilsētas vidusskola</t>
  </si>
  <si>
    <t>Izdevumi uz vienu bērnu no 5.gadu vecuma starppašvaldību norēķiniem (mēnesī EUR)</t>
  </si>
  <si>
    <t>Valsts un pašvaldību aprūpē un apgādē esošo personu uzturēšanas izdevumi (1.-4.klases ēdināšanas izdevumi pašvaldības finansētā daļa)</t>
  </si>
  <si>
    <t xml:space="preserve">Izmaksu aprēķins 2021. gadā bērniem no 5.gadu vecuma   </t>
  </si>
  <si>
    <t xml:space="preserve">Izmaksu aprēķins 2021. gadā par vienu audzēkni    </t>
  </si>
  <si>
    <t>Pēc 2020. gada naudas plūsmas</t>
  </si>
  <si>
    <t xml:space="preserve">Izmaksu aprēķins 2021. gadā bērniem līdz 5.gadu vecumam    </t>
  </si>
  <si>
    <t>Pēc 2020.gada naudas plūsmas</t>
  </si>
  <si>
    <t>Ošupes pag. Degumnieku pamatsk.</t>
  </si>
  <si>
    <t>Pēc 2020.gada naudas plūsmas (eiro)</t>
  </si>
  <si>
    <t xml:space="preserve">        09.100. Pirmsskolas  izglītības iestāžu izdevumi pēc 2020.gada naudas plūsmas (eiro)</t>
  </si>
  <si>
    <t>Bērnu skaits uz 01.01.2021</t>
  </si>
  <si>
    <t xml:space="preserve">Bērnu skaits uz 01.01.2021. </t>
  </si>
  <si>
    <t>Skolēnu skaits uz 01.01.2021</t>
  </si>
  <si>
    <t>Valsts un pašvaldību aprūpē un apgādē esošo personu uzturēšanas izdevumi (5.-12. klases ēdināšanas izdevumi pašvaldības finansētā daļa)</t>
  </si>
  <si>
    <t>Madonas novada pašvaldības domes</t>
  </si>
  <si>
    <t>26.02.2021. lēmumam Nr.74</t>
  </si>
  <si>
    <t>(prot.Nr.4, 23.p.)</t>
  </si>
  <si>
    <t>Pielikums Nr.1</t>
  </si>
  <si>
    <t>Pielikums Nr.2</t>
  </si>
  <si>
    <t>Pielikums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</si>
</sst>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7" fillId="0" borderId="0"/>
    <xf numFmtId="0" fontId="13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2" fontId="3" fillId="0" borderId="0" xfId="0" applyNumberFormat="1" applyFont="1" applyBorder="1"/>
    <xf numFmtId="0" fontId="0" fillId="0" borderId="0" xfId="0" applyBorder="1"/>
    <xf numFmtId="0" fontId="4" fillId="0" borderId="0" xfId="0" applyFont="1" applyBorder="1" applyAlignment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1" fontId="0" fillId="0" borderId="0" xfId="0" applyNumberFormat="1"/>
    <xf numFmtId="2" fontId="0" fillId="0" borderId="0" xfId="0" applyNumberFormat="1"/>
    <xf numFmtId="0" fontId="4" fillId="0" borderId="0" xfId="0" applyFont="1" applyBorder="1"/>
    <xf numFmtId="2" fontId="0" fillId="0" borderId="0" xfId="0" applyNumberFormat="1" applyBorder="1"/>
    <xf numFmtId="1" fontId="0" fillId="0" borderId="0" xfId="0" applyNumberFormat="1" applyBorder="1"/>
    <xf numFmtId="0" fontId="9" fillId="0" borderId="0" xfId="0" applyFont="1" applyFill="1" applyBorder="1"/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0" fillId="0" borderId="0" xfId="0" applyNumberFormat="1" applyFill="1"/>
    <xf numFmtId="0" fontId="4" fillId="0" borderId="2" xfId="0" applyFont="1" applyFill="1" applyBorder="1" applyAlignment="1">
      <alignment horizontal="right"/>
    </xf>
    <xf numFmtId="0" fontId="0" fillId="0" borderId="1" xfId="0" applyFill="1" applyBorder="1"/>
    <xf numFmtId="0" fontId="4" fillId="0" borderId="1" xfId="0" applyFont="1" applyBorder="1"/>
    <xf numFmtId="0" fontId="3" fillId="0" borderId="1" xfId="1" applyFont="1" applyFill="1" applyBorder="1" applyAlignment="1">
      <alignment vertical="top" wrapText="1"/>
    </xf>
    <xf numFmtId="0" fontId="3" fillId="0" borderId="1" xfId="0" applyFont="1" applyBorder="1"/>
    <xf numFmtId="2" fontId="3" fillId="0" borderId="1" xfId="0" applyNumberFormat="1" applyFont="1" applyBorder="1"/>
    <xf numFmtId="1" fontId="4" fillId="0" borderId="1" xfId="0" applyNumberFormat="1" applyFont="1" applyBorder="1"/>
    <xf numFmtId="0" fontId="4" fillId="0" borderId="0" xfId="0" applyFont="1" applyFill="1" applyBorder="1"/>
    <xf numFmtId="2" fontId="0" fillId="0" borderId="0" xfId="0" applyNumberFormat="1" applyFont="1" applyFill="1" applyBorder="1"/>
    <xf numFmtId="0" fontId="3" fillId="0" borderId="0" xfId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wrapText="1"/>
    </xf>
    <xf numFmtId="0" fontId="0" fillId="0" borderId="0" xfId="0" applyFill="1" applyBorder="1"/>
    <xf numFmtId="0" fontId="12" fillId="0" borderId="0" xfId="0" applyFont="1" applyAlignment="1">
      <alignment horizontal="right"/>
    </xf>
    <xf numFmtId="0" fontId="3" fillId="0" borderId="0" xfId="0" applyFont="1" applyBorder="1"/>
    <xf numFmtId="1" fontId="9" fillId="0" borderId="1" xfId="0" applyNumberFormat="1" applyFont="1" applyFill="1" applyBorder="1"/>
    <xf numFmtId="0" fontId="4" fillId="0" borderId="1" xfId="0" applyFont="1" applyFill="1" applyBorder="1"/>
    <xf numFmtId="1" fontId="11" fillId="0" borderId="1" xfId="0" applyNumberFormat="1" applyFont="1" applyFill="1" applyBorder="1"/>
    <xf numFmtId="0" fontId="7" fillId="0" borderId="1" xfId="0" applyFont="1" applyFill="1" applyBorder="1"/>
    <xf numFmtId="0" fontId="4" fillId="0" borderId="1" xfId="0" applyFont="1" applyFill="1" applyBorder="1" applyAlignment="1">
      <alignment horizontal="center"/>
    </xf>
    <xf numFmtId="1" fontId="3" fillId="0" borderId="1" xfId="0" applyNumberFormat="1" applyFont="1" applyBorder="1"/>
    <xf numFmtId="164" fontId="14" fillId="0" borderId="0" xfId="0" applyNumberFormat="1" applyFont="1"/>
    <xf numFmtId="0" fontId="11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2" applyFont="1" applyFill="1" applyBorder="1" applyAlignment="1">
      <alignment vertical="top" wrapText="1"/>
    </xf>
    <xf numFmtId="0" fontId="3" fillId="0" borderId="2" xfId="1" applyFont="1" applyFill="1" applyBorder="1" applyAlignment="1">
      <alignment vertical="top" wrapText="1"/>
    </xf>
    <xf numFmtId="0" fontId="11" fillId="0" borderId="0" xfId="0" applyFont="1" applyFill="1" applyBorder="1"/>
    <xf numFmtId="0" fontId="15" fillId="0" borderId="1" xfId="0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wrapText="1"/>
    </xf>
    <xf numFmtId="0" fontId="14" fillId="0" borderId="0" xfId="0" applyFont="1"/>
    <xf numFmtId="0" fontId="14" fillId="0" borderId="0" xfId="0" applyFont="1" applyBorder="1"/>
    <xf numFmtId="164" fontId="16" fillId="0" borderId="0" xfId="0" applyNumberFormat="1" applyFont="1"/>
    <xf numFmtId="0" fontId="5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164" fontId="14" fillId="0" borderId="0" xfId="4" applyNumberFormat="1" applyFont="1"/>
    <xf numFmtId="0" fontId="14" fillId="0" borderId="1" xfId="0" applyFont="1" applyBorder="1"/>
    <xf numFmtId="1" fontId="16" fillId="0" borderId="1" xfId="0" applyNumberFormat="1" applyFont="1" applyBorder="1"/>
    <xf numFmtId="1" fontId="14" fillId="0" borderId="1" xfId="0" applyNumberFormat="1" applyFont="1" applyBorder="1"/>
    <xf numFmtId="1" fontId="11" fillId="0" borderId="1" xfId="0" applyNumberFormat="1" applyFont="1" applyBorder="1"/>
    <xf numFmtId="1" fontId="17" fillId="0" borderId="1" xfId="0" applyNumberFormat="1" applyFont="1" applyBorder="1"/>
    <xf numFmtId="0" fontId="11" fillId="0" borderId="1" xfId="0" applyFont="1" applyBorder="1"/>
    <xf numFmtId="0" fontId="16" fillId="0" borderId="1" xfId="0" applyFont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" xfId="0" applyFont="1" applyFill="1" applyBorder="1" applyAlignment="1">
      <alignment wrapText="1"/>
    </xf>
    <xf numFmtId="0" fontId="0" fillId="0" borderId="5" xfId="0" applyFill="1" applyBorder="1" applyAlignment="1"/>
    <xf numFmtId="165" fontId="0" fillId="0" borderId="0" xfId="0" applyNumberFormat="1"/>
    <xf numFmtId="0" fontId="4" fillId="0" borderId="0" xfId="0" applyFont="1" applyFill="1"/>
    <xf numFmtId="0" fontId="16" fillId="0" borderId="0" xfId="0" applyFont="1" applyFill="1"/>
    <xf numFmtId="0" fontId="4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1" fontId="9" fillId="0" borderId="0" xfId="0" applyNumberFormat="1" applyFont="1" applyFill="1" applyBorder="1"/>
    <xf numFmtId="1" fontId="4" fillId="0" borderId="0" xfId="0" applyNumberFormat="1" applyFont="1" applyFill="1" applyBorder="1"/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/>
    <xf numFmtId="0" fontId="3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0" fillId="0" borderId="7" xfId="0" applyBorder="1" applyAlignment="1"/>
    <xf numFmtId="0" fontId="6" fillId="0" borderId="2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</cellXfs>
  <cellStyles count="5">
    <cellStyle name="Parasts" xfId="0" builtinId="0"/>
    <cellStyle name="Parasts 2" xfId="1" xr:uid="{00000000-0005-0000-0000-000001000000}"/>
    <cellStyle name="Parasts 2 2" xfId="2" xr:uid="{00000000-0005-0000-0000-000002000000}"/>
    <cellStyle name="Parasts 3" xfId="3" xr:uid="{00000000-0005-0000-0000-000003000000}"/>
    <cellStyle name="Procenti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workbookViewId="0">
      <selection activeCell="D1" sqref="D1"/>
    </sheetView>
  </sheetViews>
  <sheetFormatPr defaultRowHeight="12.75" x14ac:dyDescent="0.2"/>
  <cols>
    <col min="1" max="1" width="12.28515625" style="21" customWidth="1"/>
    <col min="2" max="2" width="44.7109375" customWidth="1"/>
    <col min="3" max="3" width="13.5703125" customWidth="1"/>
    <col min="4" max="4" width="11.28515625" customWidth="1"/>
    <col min="5" max="5" width="9.42578125" customWidth="1"/>
    <col min="6" max="12" width="9.140625" customWidth="1"/>
    <col min="13" max="13" width="11.140625" customWidth="1"/>
    <col min="14" max="14" width="10.85546875" customWidth="1"/>
    <col min="15" max="16" width="9.140625" customWidth="1"/>
    <col min="17" max="17" width="9.140625" style="6" customWidth="1"/>
    <col min="18" max="19" width="9.140625" style="6"/>
  </cols>
  <sheetData>
    <row r="1" spans="1:20" x14ac:dyDescent="0.2">
      <c r="D1" t="s">
        <v>73</v>
      </c>
    </row>
    <row r="2" spans="1:20" x14ac:dyDescent="0.2">
      <c r="D2" t="s">
        <v>70</v>
      </c>
    </row>
    <row r="3" spans="1:20" x14ac:dyDescent="0.2">
      <c r="D3" t="s">
        <v>71</v>
      </c>
    </row>
    <row r="4" spans="1:20" x14ac:dyDescent="0.2">
      <c r="D4" t="s">
        <v>72</v>
      </c>
    </row>
    <row r="5" spans="1:20" ht="15" x14ac:dyDescent="0.2">
      <c r="B5" s="8" t="s">
        <v>59</v>
      </c>
    </row>
    <row r="6" spans="1:20" x14ac:dyDescent="0.2">
      <c r="A6" s="73"/>
      <c r="B6" s="3" t="s">
        <v>60</v>
      </c>
      <c r="C6" s="1"/>
    </row>
    <row r="7" spans="1:20" x14ac:dyDescent="0.2">
      <c r="A7" s="73"/>
      <c r="B7" s="3"/>
      <c r="C7" s="1"/>
    </row>
    <row r="8" spans="1:20" s="55" customFormat="1" ht="12" x14ac:dyDescent="0.2">
      <c r="A8" s="74"/>
      <c r="B8" s="54"/>
      <c r="C8" s="57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Q8" s="56"/>
      <c r="R8" s="56"/>
      <c r="S8" s="56"/>
    </row>
    <row r="9" spans="1:20" s="21" customFormat="1" ht="52.5" customHeight="1" x14ac:dyDescent="0.2">
      <c r="A9" s="58" t="s">
        <v>1</v>
      </c>
      <c r="B9" s="59" t="s">
        <v>0</v>
      </c>
      <c r="C9" s="49" t="s">
        <v>55</v>
      </c>
      <c r="D9" s="49" t="s">
        <v>10</v>
      </c>
      <c r="E9" s="50" t="s">
        <v>11</v>
      </c>
      <c r="F9" s="50" t="s">
        <v>12</v>
      </c>
      <c r="G9" s="50" t="s">
        <v>13</v>
      </c>
      <c r="H9" s="50" t="s">
        <v>14</v>
      </c>
      <c r="I9" s="50" t="s">
        <v>15</v>
      </c>
      <c r="J9" s="50" t="s">
        <v>16</v>
      </c>
      <c r="K9" s="50" t="s">
        <v>17</v>
      </c>
      <c r="L9" s="50" t="s">
        <v>18</v>
      </c>
      <c r="M9" s="50" t="s">
        <v>19</v>
      </c>
      <c r="N9" s="50" t="s">
        <v>63</v>
      </c>
      <c r="O9" s="50" t="s">
        <v>20</v>
      </c>
      <c r="P9" s="28" t="s">
        <v>21</v>
      </c>
      <c r="Q9" s="36"/>
      <c r="R9" s="36"/>
      <c r="S9" s="36"/>
    </row>
    <row r="10" spans="1:20" s="21" customFormat="1" ht="22.5" customHeight="1" x14ac:dyDescent="0.2">
      <c r="A10" s="40"/>
      <c r="B10" s="22" t="s">
        <v>68</v>
      </c>
      <c r="C10" s="26">
        <v>971</v>
      </c>
      <c r="D10" s="26">
        <v>267</v>
      </c>
      <c r="E10" s="26">
        <v>68</v>
      </c>
      <c r="F10" s="26">
        <v>97</v>
      </c>
      <c r="G10" s="26">
        <v>96</v>
      </c>
      <c r="H10" s="26">
        <v>75</v>
      </c>
      <c r="I10" s="26">
        <v>102</v>
      </c>
      <c r="J10" s="26">
        <v>51</v>
      </c>
      <c r="K10" s="26">
        <v>62</v>
      </c>
      <c r="L10" s="26">
        <v>153</v>
      </c>
      <c r="M10" s="26">
        <v>92</v>
      </c>
      <c r="N10" s="26">
        <v>59</v>
      </c>
      <c r="O10" s="26">
        <v>36</v>
      </c>
      <c r="P10" s="46">
        <f>C10+D10+E10+F10+G10+H10+I10+J10+K10+L10+M10+N10+O10</f>
        <v>2129</v>
      </c>
      <c r="Q10" s="36"/>
      <c r="R10" s="36"/>
      <c r="S10" s="36"/>
    </row>
    <row r="11" spans="1:20" ht="29.25" customHeight="1" x14ac:dyDescent="0.25">
      <c r="A11" s="70"/>
      <c r="B11" s="71"/>
      <c r="C11" s="71"/>
      <c r="D11" s="7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51"/>
    </row>
    <row r="12" spans="1:20" ht="39.75" customHeight="1" x14ac:dyDescent="0.2">
      <c r="A12" s="47">
        <v>1100</v>
      </c>
      <c r="B12" s="23" t="s">
        <v>46</v>
      </c>
      <c r="C12" s="41">
        <v>207241</v>
      </c>
      <c r="D12" s="41">
        <v>82754</v>
      </c>
      <c r="E12" s="41">
        <v>56240</v>
      </c>
      <c r="F12" s="41">
        <v>61630</v>
      </c>
      <c r="G12" s="41">
        <v>34874</v>
      </c>
      <c r="H12" s="41">
        <v>43373</v>
      </c>
      <c r="I12" s="41">
        <v>58650</v>
      </c>
      <c r="J12" s="41">
        <v>31113</v>
      </c>
      <c r="K12" s="41">
        <v>21728</v>
      </c>
      <c r="L12" s="41">
        <v>73746</v>
      </c>
      <c r="M12" s="41">
        <v>65573</v>
      </c>
      <c r="N12" s="41">
        <v>50059</v>
      </c>
      <c r="O12" s="41">
        <v>41953</v>
      </c>
      <c r="P12" s="46">
        <f t="shared" ref="P12:P32" si="0">C12+D12+E12+F12+G12+H12+I12+J12+K12+L12+M12+N12+O12</f>
        <v>828934</v>
      </c>
    </row>
    <row r="13" spans="1:20" ht="69.75" customHeight="1" x14ac:dyDescent="0.2">
      <c r="A13" s="47">
        <v>1200</v>
      </c>
      <c r="B13" s="23" t="s">
        <v>45</v>
      </c>
      <c r="C13" s="46">
        <v>63113</v>
      </c>
      <c r="D13" s="46">
        <v>22026</v>
      </c>
      <c r="E13" s="41">
        <v>15091</v>
      </c>
      <c r="F13" s="41">
        <v>15650</v>
      </c>
      <c r="G13" s="41">
        <v>11868</v>
      </c>
      <c r="H13" s="41">
        <v>11180</v>
      </c>
      <c r="I13" s="41">
        <v>15749</v>
      </c>
      <c r="J13" s="41">
        <v>7742</v>
      </c>
      <c r="K13" s="41">
        <v>5237</v>
      </c>
      <c r="L13" s="41">
        <v>19370</v>
      </c>
      <c r="M13" s="41">
        <v>16303</v>
      </c>
      <c r="N13" s="41">
        <v>12628</v>
      </c>
      <c r="O13" s="41">
        <v>10732</v>
      </c>
      <c r="P13" s="46">
        <f t="shared" si="0"/>
        <v>226689</v>
      </c>
    </row>
    <row r="14" spans="1:20" ht="45.75" customHeight="1" x14ac:dyDescent="0.2">
      <c r="A14" s="47">
        <v>2100</v>
      </c>
      <c r="B14" s="23" t="s">
        <v>47</v>
      </c>
      <c r="C14" s="46">
        <v>589</v>
      </c>
      <c r="D14" s="46">
        <v>31</v>
      </c>
      <c r="E14" s="41">
        <v>57</v>
      </c>
      <c r="F14" s="41">
        <v>3</v>
      </c>
      <c r="G14" s="41">
        <v>0</v>
      </c>
      <c r="H14" s="41">
        <v>0</v>
      </c>
      <c r="I14" s="41">
        <v>72</v>
      </c>
      <c r="J14" s="41">
        <v>0</v>
      </c>
      <c r="K14" s="41">
        <v>0</v>
      </c>
      <c r="L14" s="41">
        <v>37</v>
      </c>
      <c r="M14" s="41">
        <v>0</v>
      </c>
      <c r="N14" s="41">
        <v>118</v>
      </c>
      <c r="O14" s="41">
        <v>0</v>
      </c>
      <c r="P14" s="46">
        <f t="shared" si="0"/>
        <v>907</v>
      </c>
    </row>
    <row r="15" spans="1:20" ht="21.75" customHeight="1" x14ac:dyDescent="0.2">
      <c r="A15" s="47">
        <v>2200</v>
      </c>
      <c r="B15" s="23" t="s">
        <v>48</v>
      </c>
      <c r="C15" s="46">
        <f>SUM(C16:C21)</f>
        <v>121028</v>
      </c>
      <c r="D15" s="46">
        <f t="shared" ref="D15:O15" si="1">SUM(D16:D21)</f>
        <v>73214</v>
      </c>
      <c r="E15" s="46">
        <f t="shared" si="1"/>
        <v>42444</v>
      </c>
      <c r="F15" s="46">
        <f t="shared" si="1"/>
        <v>44366</v>
      </c>
      <c r="G15" s="46">
        <f t="shared" si="1"/>
        <v>18450</v>
      </c>
      <c r="H15" s="46">
        <f t="shared" si="1"/>
        <v>48243</v>
      </c>
      <c r="I15" s="46">
        <f t="shared" si="1"/>
        <v>40198</v>
      </c>
      <c r="J15" s="46">
        <f t="shared" si="1"/>
        <v>7479</v>
      </c>
      <c r="K15" s="46">
        <f t="shared" si="1"/>
        <v>26157</v>
      </c>
      <c r="L15" s="46">
        <f t="shared" si="1"/>
        <v>44901</v>
      </c>
      <c r="M15" s="46">
        <f t="shared" si="1"/>
        <v>25439</v>
      </c>
      <c r="N15" s="46">
        <f t="shared" si="1"/>
        <v>15995</v>
      </c>
      <c r="O15" s="46">
        <f t="shared" si="1"/>
        <v>29855</v>
      </c>
      <c r="P15" s="46">
        <f t="shared" si="0"/>
        <v>537769</v>
      </c>
    </row>
    <row r="16" spans="1:20" ht="18.75" customHeight="1" x14ac:dyDescent="0.2">
      <c r="A16" s="75">
        <v>2210</v>
      </c>
      <c r="B16" s="4" t="s">
        <v>2</v>
      </c>
      <c r="C16" s="27">
        <v>2202</v>
      </c>
      <c r="D16" s="27">
        <v>4316</v>
      </c>
      <c r="E16" s="27">
        <v>1617</v>
      </c>
      <c r="F16" s="27">
        <v>630</v>
      </c>
      <c r="G16" s="27">
        <v>162</v>
      </c>
      <c r="H16" s="27">
        <v>854</v>
      </c>
      <c r="I16" s="27">
        <v>824</v>
      </c>
      <c r="J16" s="27">
        <v>518</v>
      </c>
      <c r="K16" s="27">
        <v>462</v>
      </c>
      <c r="L16" s="27">
        <v>640</v>
      </c>
      <c r="M16" s="27">
        <v>1076</v>
      </c>
      <c r="N16" s="27">
        <v>1016</v>
      </c>
      <c r="O16" s="27">
        <v>1198</v>
      </c>
      <c r="P16" s="46">
        <f t="shared" si="0"/>
        <v>15515</v>
      </c>
      <c r="Q16" s="19"/>
      <c r="T16" s="15"/>
    </row>
    <row r="17" spans="1:20" ht="21" customHeight="1" x14ac:dyDescent="0.2">
      <c r="A17" s="75">
        <v>2220</v>
      </c>
      <c r="B17" s="4" t="s">
        <v>3</v>
      </c>
      <c r="C17" s="27">
        <v>86737</v>
      </c>
      <c r="D17" s="27">
        <v>47136</v>
      </c>
      <c r="E17" s="27">
        <v>28099</v>
      </c>
      <c r="F17" s="27">
        <v>38604</v>
      </c>
      <c r="G17" s="27">
        <v>7401</v>
      </c>
      <c r="H17" s="27">
        <v>7764</v>
      </c>
      <c r="I17" s="27">
        <v>19950</v>
      </c>
      <c r="J17" s="27">
        <v>5261</v>
      </c>
      <c r="K17" s="27">
        <v>10609</v>
      </c>
      <c r="L17" s="27">
        <v>25456</v>
      </c>
      <c r="M17" s="27">
        <v>12246</v>
      </c>
      <c r="N17" s="27">
        <v>7784</v>
      </c>
      <c r="O17" s="27">
        <v>26658</v>
      </c>
      <c r="P17" s="46">
        <f t="shared" si="0"/>
        <v>323705</v>
      </c>
      <c r="Q17" s="19"/>
      <c r="T17" s="15"/>
    </row>
    <row r="18" spans="1:20" ht="27" customHeight="1" x14ac:dyDescent="0.2">
      <c r="A18" s="75">
        <v>2230</v>
      </c>
      <c r="B18" s="4" t="s">
        <v>4</v>
      </c>
      <c r="C18" s="27">
        <v>3967</v>
      </c>
      <c r="D18" s="27">
        <v>4712</v>
      </c>
      <c r="E18" s="27">
        <v>335</v>
      </c>
      <c r="F18" s="27">
        <v>2026</v>
      </c>
      <c r="G18" s="27">
        <v>847</v>
      </c>
      <c r="H18" s="27">
        <v>925</v>
      </c>
      <c r="I18" s="27">
        <v>454</v>
      </c>
      <c r="J18" s="27">
        <v>517</v>
      </c>
      <c r="K18" s="27">
        <v>590</v>
      </c>
      <c r="L18" s="27">
        <v>3611</v>
      </c>
      <c r="M18" s="27">
        <v>293</v>
      </c>
      <c r="N18" s="27">
        <v>2698</v>
      </c>
      <c r="O18" s="27">
        <v>171</v>
      </c>
      <c r="P18" s="46">
        <f t="shared" si="0"/>
        <v>21146</v>
      </c>
      <c r="Q18" s="19"/>
      <c r="T18" s="15"/>
    </row>
    <row r="19" spans="1:20" ht="27" customHeight="1" x14ac:dyDescent="0.2">
      <c r="A19" s="75">
        <v>2240</v>
      </c>
      <c r="B19" s="4" t="s">
        <v>49</v>
      </c>
      <c r="C19" s="27">
        <v>24526</v>
      </c>
      <c r="D19" s="27">
        <v>4094</v>
      </c>
      <c r="E19" s="27">
        <v>11377</v>
      </c>
      <c r="F19" s="27">
        <v>2758</v>
      </c>
      <c r="G19" s="27">
        <v>9518</v>
      </c>
      <c r="H19" s="27">
        <v>36945</v>
      </c>
      <c r="I19" s="27">
        <v>18295</v>
      </c>
      <c r="J19" s="27">
        <v>709</v>
      </c>
      <c r="K19" s="27">
        <v>14177</v>
      </c>
      <c r="L19" s="27">
        <v>14459</v>
      </c>
      <c r="M19" s="27">
        <v>10827</v>
      </c>
      <c r="N19" s="27">
        <v>3294</v>
      </c>
      <c r="O19" s="27">
        <v>1654</v>
      </c>
      <c r="P19" s="46">
        <f t="shared" si="0"/>
        <v>152633</v>
      </c>
      <c r="Q19" s="19"/>
      <c r="T19" s="15"/>
    </row>
    <row r="20" spans="1:20" ht="17.25" customHeight="1" x14ac:dyDescent="0.2">
      <c r="A20" s="75">
        <v>2250</v>
      </c>
      <c r="B20" s="4" t="s">
        <v>5</v>
      </c>
      <c r="C20" s="27">
        <v>48</v>
      </c>
      <c r="D20" s="27">
        <v>0</v>
      </c>
      <c r="E20" s="27">
        <v>983</v>
      </c>
      <c r="F20" s="27">
        <v>348</v>
      </c>
      <c r="G20" s="27">
        <v>380</v>
      </c>
      <c r="H20" s="27">
        <v>1715</v>
      </c>
      <c r="I20" s="27">
        <v>365</v>
      </c>
      <c r="J20" s="27">
        <v>127</v>
      </c>
      <c r="K20" s="27">
        <v>319</v>
      </c>
      <c r="L20" s="27">
        <v>228</v>
      </c>
      <c r="M20" s="27">
        <v>993</v>
      </c>
      <c r="N20" s="27">
        <v>355</v>
      </c>
      <c r="O20" s="27">
        <v>174</v>
      </c>
      <c r="P20" s="46">
        <f t="shared" si="0"/>
        <v>6035</v>
      </c>
      <c r="Q20" s="19"/>
      <c r="T20" s="15"/>
    </row>
    <row r="21" spans="1:20" ht="27" customHeight="1" x14ac:dyDescent="0.2">
      <c r="A21" s="75">
        <v>2260</v>
      </c>
      <c r="B21" s="4" t="s">
        <v>50</v>
      </c>
      <c r="C21" s="27">
        <v>3548</v>
      </c>
      <c r="D21" s="27">
        <v>12956</v>
      </c>
      <c r="E21" s="27">
        <v>33</v>
      </c>
      <c r="F21" s="27">
        <v>0</v>
      </c>
      <c r="G21" s="27">
        <v>142</v>
      </c>
      <c r="H21" s="27">
        <v>40</v>
      </c>
      <c r="I21" s="27">
        <v>310</v>
      </c>
      <c r="J21" s="27">
        <v>347</v>
      </c>
      <c r="K21" s="27">
        <v>0</v>
      </c>
      <c r="L21" s="27">
        <v>507</v>
      </c>
      <c r="M21" s="27">
        <v>4</v>
      </c>
      <c r="N21" s="27">
        <v>848</v>
      </c>
      <c r="O21" s="27">
        <v>0</v>
      </c>
      <c r="P21" s="46">
        <f t="shared" si="0"/>
        <v>18735</v>
      </c>
      <c r="Q21" s="19"/>
      <c r="T21" s="15"/>
    </row>
    <row r="22" spans="1:20" ht="27" customHeight="1" x14ac:dyDescent="0.2">
      <c r="A22" s="47">
        <v>2300</v>
      </c>
      <c r="B22" s="23" t="s">
        <v>51</v>
      </c>
      <c r="C22" s="46">
        <f>SUM(C23:C30)</f>
        <v>141493</v>
      </c>
      <c r="D22" s="46">
        <f t="shared" ref="D22:O22" si="2">SUM(D23:D30)</f>
        <v>63259</v>
      </c>
      <c r="E22" s="46">
        <f t="shared" si="2"/>
        <v>12634</v>
      </c>
      <c r="F22" s="46">
        <f t="shared" si="2"/>
        <v>28737</v>
      </c>
      <c r="G22" s="46">
        <f t="shared" si="2"/>
        <v>18677</v>
      </c>
      <c r="H22" s="46">
        <f t="shared" si="2"/>
        <v>18825</v>
      </c>
      <c r="I22" s="46">
        <f t="shared" si="2"/>
        <v>23604</v>
      </c>
      <c r="J22" s="46">
        <f t="shared" si="2"/>
        <v>13491</v>
      </c>
      <c r="K22" s="46">
        <f t="shared" si="2"/>
        <v>14406</v>
      </c>
      <c r="L22" s="46">
        <f t="shared" si="2"/>
        <v>55136</v>
      </c>
      <c r="M22" s="46">
        <f t="shared" si="2"/>
        <v>32666</v>
      </c>
      <c r="N22" s="46">
        <f t="shared" si="2"/>
        <v>31644</v>
      </c>
      <c r="O22" s="46">
        <f t="shared" si="2"/>
        <v>13262</v>
      </c>
      <c r="P22" s="46">
        <f t="shared" si="0"/>
        <v>467834</v>
      </c>
      <c r="Q22" s="19"/>
      <c r="T22" s="15"/>
    </row>
    <row r="23" spans="1:20" ht="15.75" customHeight="1" x14ac:dyDescent="0.2">
      <c r="A23" s="25">
        <v>2310</v>
      </c>
      <c r="B23" s="4" t="s">
        <v>52</v>
      </c>
      <c r="C23" s="27">
        <v>10320</v>
      </c>
      <c r="D23" s="27">
        <v>22014</v>
      </c>
      <c r="E23" s="27">
        <v>2139</v>
      </c>
      <c r="F23" s="27">
        <v>4067</v>
      </c>
      <c r="G23" s="27">
        <v>2665</v>
      </c>
      <c r="H23" s="27">
        <v>4305</v>
      </c>
      <c r="I23" s="27">
        <v>2955</v>
      </c>
      <c r="J23" s="27">
        <v>1859</v>
      </c>
      <c r="K23" s="27">
        <v>3241</v>
      </c>
      <c r="L23" s="27">
        <v>14011</v>
      </c>
      <c r="M23" s="27">
        <v>2414</v>
      </c>
      <c r="N23" s="27">
        <v>5875</v>
      </c>
      <c r="O23" s="27">
        <v>1876</v>
      </c>
      <c r="P23" s="46">
        <f t="shared" si="0"/>
        <v>77741</v>
      </c>
      <c r="Q23" s="19"/>
      <c r="T23" s="15"/>
    </row>
    <row r="24" spans="1:20" ht="27.75" customHeight="1" x14ac:dyDescent="0.2">
      <c r="A24" s="25">
        <v>2320</v>
      </c>
      <c r="B24" s="4" t="s">
        <v>6</v>
      </c>
      <c r="C24" s="27">
        <v>0</v>
      </c>
      <c r="D24" s="27">
        <v>0</v>
      </c>
      <c r="E24" s="27">
        <v>0</v>
      </c>
      <c r="F24" s="27">
        <v>0</v>
      </c>
      <c r="G24" s="27">
        <v>1862</v>
      </c>
      <c r="H24" s="27">
        <v>104</v>
      </c>
      <c r="I24" s="27">
        <v>0</v>
      </c>
      <c r="J24" s="27">
        <v>0</v>
      </c>
      <c r="K24" s="27">
        <v>0</v>
      </c>
      <c r="L24" s="27">
        <v>5348</v>
      </c>
      <c r="M24" s="27">
        <v>14396</v>
      </c>
      <c r="N24" s="27">
        <v>13719</v>
      </c>
      <c r="O24" s="27">
        <v>3548</v>
      </c>
      <c r="P24" s="46">
        <f t="shared" si="0"/>
        <v>38977</v>
      </c>
      <c r="Q24" s="19"/>
      <c r="T24" s="15"/>
    </row>
    <row r="25" spans="1:20" ht="27" customHeight="1" x14ac:dyDescent="0.2">
      <c r="A25" s="25">
        <v>2340</v>
      </c>
      <c r="B25" s="4" t="s">
        <v>53</v>
      </c>
      <c r="C25" s="27">
        <v>134</v>
      </c>
      <c r="D25" s="27">
        <v>3</v>
      </c>
      <c r="E25" s="27">
        <v>0</v>
      </c>
      <c r="F25" s="27">
        <v>69</v>
      </c>
      <c r="G25" s="27">
        <v>12</v>
      </c>
      <c r="H25" s="27">
        <v>34</v>
      </c>
      <c r="I25" s="27">
        <v>0</v>
      </c>
      <c r="J25" s="27">
        <v>69</v>
      </c>
      <c r="K25" s="27">
        <v>37</v>
      </c>
      <c r="L25" s="27">
        <v>48</v>
      </c>
      <c r="M25" s="27">
        <v>0</v>
      </c>
      <c r="N25" s="27">
        <v>0</v>
      </c>
      <c r="O25" s="27">
        <v>108</v>
      </c>
      <c r="P25" s="46">
        <f t="shared" si="0"/>
        <v>514</v>
      </c>
      <c r="Q25" s="19"/>
      <c r="T25" s="15"/>
    </row>
    <row r="26" spans="1:20" ht="20.25" customHeight="1" x14ac:dyDescent="0.2">
      <c r="A26" s="25">
        <v>2350</v>
      </c>
      <c r="B26" s="4" t="s">
        <v>7</v>
      </c>
      <c r="C26" s="27">
        <v>14316</v>
      </c>
      <c r="D26" s="27">
        <v>6303</v>
      </c>
      <c r="E26" s="27">
        <v>2693</v>
      </c>
      <c r="F26" s="27">
        <v>12598</v>
      </c>
      <c r="G26" s="27">
        <v>3835</v>
      </c>
      <c r="H26" s="27">
        <v>3875</v>
      </c>
      <c r="I26" s="27">
        <v>7912</v>
      </c>
      <c r="J26" s="27">
        <v>2770</v>
      </c>
      <c r="K26" s="27">
        <v>3495</v>
      </c>
      <c r="L26" s="27">
        <v>16094</v>
      </c>
      <c r="M26" s="27">
        <v>4390</v>
      </c>
      <c r="N26" s="27">
        <v>4316</v>
      </c>
      <c r="O26" s="27">
        <v>2890</v>
      </c>
      <c r="P26" s="46">
        <f t="shared" si="0"/>
        <v>85487</v>
      </c>
      <c r="Q26" s="19"/>
      <c r="T26" s="15"/>
    </row>
    <row r="27" spans="1:20" ht="35.25" customHeight="1" x14ac:dyDescent="0.2">
      <c r="A27" s="25">
        <v>2360</v>
      </c>
      <c r="B27" s="4" t="s">
        <v>54</v>
      </c>
      <c r="C27" s="27">
        <v>43</v>
      </c>
      <c r="D27" s="27">
        <v>976</v>
      </c>
      <c r="E27" s="27">
        <v>0</v>
      </c>
      <c r="F27" s="27">
        <v>361</v>
      </c>
      <c r="G27" s="27">
        <v>0</v>
      </c>
      <c r="H27" s="27">
        <v>579</v>
      </c>
      <c r="I27" s="27">
        <v>0</v>
      </c>
      <c r="J27" s="27">
        <v>0</v>
      </c>
      <c r="K27" s="27">
        <v>84</v>
      </c>
      <c r="L27" s="27">
        <v>286</v>
      </c>
      <c r="M27" s="27">
        <v>0</v>
      </c>
      <c r="N27" s="27">
        <v>44</v>
      </c>
      <c r="O27" s="27">
        <v>0</v>
      </c>
      <c r="P27" s="46">
        <f t="shared" si="0"/>
        <v>2373</v>
      </c>
      <c r="Q27" s="19"/>
      <c r="T27" s="15"/>
    </row>
    <row r="28" spans="1:20" ht="38.25" customHeight="1" x14ac:dyDescent="0.2">
      <c r="A28" s="25">
        <v>2363</v>
      </c>
      <c r="B28" s="22" t="s">
        <v>57</v>
      </c>
      <c r="C28" s="40">
        <v>40376</v>
      </c>
      <c r="D28" s="40">
        <v>0</v>
      </c>
      <c r="E28" s="40">
        <v>2572</v>
      </c>
      <c r="F28" s="40">
        <v>3699</v>
      </c>
      <c r="G28" s="40">
        <v>3436</v>
      </c>
      <c r="H28" s="40">
        <v>3644</v>
      </c>
      <c r="I28" s="40">
        <v>4594</v>
      </c>
      <c r="J28" s="27">
        <v>1695</v>
      </c>
      <c r="K28" s="40">
        <v>2035</v>
      </c>
      <c r="L28" s="40">
        <v>4940</v>
      </c>
      <c r="M28" s="40">
        <v>4363</v>
      </c>
      <c r="N28" s="40">
        <v>2831</v>
      </c>
      <c r="O28" s="40">
        <v>1236</v>
      </c>
      <c r="P28" s="46">
        <f t="shared" si="0"/>
        <v>75421</v>
      </c>
      <c r="Q28" s="19"/>
      <c r="T28" s="15"/>
    </row>
    <row r="29" spans="1:20" ht="38.25" customHeight="1" x14ac:dyDescent="0.2">
      <c r="A29" s="25">
        <v>2363</v>
      </c>
      <c r="B29" s="22" t="s">
        <v>69</v>
      </c>
      <c r="C29" s="40">
        <v>64031</v>
      </c>
      <c r="D29" s="40">
        <v>28739</v>
      </c>
      <c r="E29" s="40">
        <v>4480</v>
      </c>
      <c r="F29" s="40">
        <v>6557</v>
      </c>
      <c r="G29" s="40">
        <v>6448</v>
      </c>
      <c r="H29" s="40">
        <v>4152</v>
      </c>
      <c r="I29" s="40">
        <v>6010</v>
      </c>
      <c r="J29" s="27">
        <v>4590</v>
      </c>
      <c r="K29" s="40">
        <v>4262</v>
      </c>
      <c r="L29" s="40">
        <v>12129</v>
      </c>
      <c r="M29" s="40">
        <v>6119</v>
      </c>
      <c r="N29" s="40">
        <v>3497</v>
      </c>
      <c r="O29" s="40">
        <v>2841</v>
      </c>
      <c r="P29" s="46">
        <f t="shared" si="0"/>
        <v>153855</v>
      </c>
      <c r="Q29" s="19"/>
      <c r="T29" s="15"/>
    </row>
    <row r="30" spans="1:20" ht="20.25" customHeight="1" x14ac:dyDescent="0.2">
      <c r="A30" s="25">
        <v>2370</v>
      </c>
      <c r="B30" s="22" t="s">
        <v>33</v>
      </c>
      <c r="C30" s="27">
        <v>12273</v>
      </c>
      <c r="D30" s="27">
        <v>5224</v>
      </c>
      <c r="E30" s="27">
        <v>750</v>
      </c>
      <c r="F30" s="27">
        <v>1386</v>
      </c>
      <c r="G30" s="27">
        <v>419</v>
      </c>
      <c r="H30" s="27">
        <v>2132</v>
      </c>
      <c r="I30" s="27">
        <v>2133</v>
      </c>
      <c r="J30" s="27">
        <v>2508</v>
      </c>
      <c r="K30" s="27">
        <v>1252</v>
      </c>
      <c r="L30" s="27">
        <v>2280</v>
      </c>
      <c r="M30" s="27">
        <v>984</v>
      </c>
      <c r="N30" s="27">
        <v>1362</v>
      </c>
      <c r="O30" s="27">
        <v>763</v>
      </c>
      <c r="P30" s="46">
        <f t="shared" si="0"/>
        <v>33466</v>
      </c>
      <c r="Q30" s="19"/>
      <c r="T30" s="15"/>
    </row>
    <row r="31" spans="1:20" ht="21.75" customHeight="1" x14ac:dyDescent="0.2">
      <c r="A31" s="48">
        <v>2400</v>
      </c>
      <c r="B31" s="23" t="s">
        <v>8</v>
      </c>
      <c r="C31" s="46">
        <v>664</v>
      </c>
      <c r="D31" s="46">
        <v>0</v>
      </c>
      <c r="E31" s="46">
        <v>108</v>
      </c>
      <c r="F31" s="46">
        <v>0</v>
      </c>
      <c r="G31" s="46">
        <v>0</v>
      </c>
      <c r="H31" s="46">
        <v>149</v>
      </c>
      <c r="I31" s="46">
        <v>0</v>
      </c>
      <c r="J31" s="46">
        <v>0</v>
      </c>
      <c r="K31" s="46">
        <v>0</v>
      </c>
      <c r="L31" s="46">
        <v>0</v>
      </c>
      <c r="M31" s="46">
        <v>196</v>
      </c>
      <c r="N31" s="46">
        <v>150</v>
      </c>
      <c r="O31" s="46">
        <v>276</v>
      </c>
      <c r="P31" s="46">
        <f t="shared" si="0"/>
        <v>1543</v>
      </c>
      <c r="Q31" s="19"/>
    </row>
    <row r="32" spans="1:20" ht="18.75" customHeight="1" x14ac:dyDescent="0.2">
      <c r="A32" s="48">
        <v>5233</v>
      </c>
      <c r="B32" s="35" t="s">
        <v>34</v>
      </c>
      <c r="C32" s="46">
        <v>9098</v>
      </c>
      <c r="D32" s="46">
        <v>3625</v>
      </c>
      <c r="E32" s="46">
        <v>1515</v>
      </c>
      <c r="F32" s="46">
        <v>1209</v>
      </c>
      <c r="G32" s="46">
        <v>882</v>
      </c>
      <c r="H32" s="46">
        <v>1148</v>
      </c>
      <c r="I32" s="46">
        <v>1403</v>
      </c>
      <c r="J32" s="46">
        <v>562</v>
      </c>
      <c r="K32" s="46">
        <v>2007</v>
      </c>
      <c r="L32" s="46">
        <v>2369</v>
      </c>
      <c r="M32" s="46">
        <v>2590</v>
      </c>
      <c r="N32" s="46">
        <v>420</v>
      </c>
      <c r="O32" s="46">
        <v>593</v>
      </c>
      <c r="P32" s="46">
        <f t="shared" si="0"/>
        <v>27421</v>
      </c>
      <c r="Q32" s="19"/>
    </row>
    <row r="33" spans="1:19" ht="18" customHeight="1" x14ac:dyDescent="0.2">
      <c r="A33" s="79" t="s">
        <v>9</v>
      </c>
      <c r="B33" s="80"/>
      <c r="C33" s="30">
        <f t="shared" ref="C33:P33" si="3">C12+C13+C14+C15+C22+C31+C32</f>
        <v>543226</v>
      </c>
      <c r="D33" s="29">
        <f t="shared" si="3"/>
        <v>244909</v>
      </c>
      <c r="E33" s="29">
        <f t="shared" si="3"/>
        <v>128089</v>
      </c>
      <c r="F33" s="29">
        <f t="shared" si="3"/>
        <v>151595</v>
      </c>
      <c r="G33" s="29">
        <f t="shared" si="3"/>
        <v>84751</v>
      </c>
      <c r="H33" s="29">
        <f t="shared" si="3"/>
        <v>122918</v>
      </c>
      <c r="I33" s="29">
        <f t="shared" si="3"/>
        <v>139676</v>
      </c>
      <c r="J33" s="29">
        <f t="shared" si="3"/>
        <v>60387</v>
      </c>
      <c r="K33" s="29">
        <f t="shared" si="3"/>
        <v>69535</v>
      </c>
      <c r="L33" s="29">
        <f t="shared" si="3"/>
        <v>195559</v>
      </c>
      <c r="M33" s="29">
        <f t="shared" si="3"/>
        <v>142767</v>
      </c>
      <c r="N33" s="29">
        <f t="shared" si="3"/>
        <v>111014</v>
      </c>
      <c r="O33" s="29">
        <f t="shared" si="3"/>
        <v>96671</v>
      </c>
      <c r="P33" s="29">
        <f t="shared" si="3"/>
        <v>2091097</v>
      </c>
    </row>
    <row r="34" spans="1:19" ht="24.75" customHeight="1" x14ac:dyDescent="0.2">
      <c r="A34" s="79" t="s">
        <v>30</v>
      </c>
      <c r="B34" s="81"/>
      <c r="C34" s="30">
        <f t="shared" ref="C34:P34" si="4">C33/C10/12</f>
        <v>46.620837624442153</v>
      </c>
      <c r="D34" s="30">
        <f t="shared" si="4"/>
        <v>76.438514357053677</v>
      </c>
      <c r="E34" s="30">
        <f t="shared" si="4"/>
        <v>156.97181372549019</v>
      </c>
      <c r="F34" s="30">
        <f t="shared" si="4"/>
        <v>130.23625429553263</v>
      </c>
      <c r="G34" s="30">
        <f t="shared" si="4"/>
        <v>73.568576388888886</v>
      </c>
      <c r="H34" s="30">
        <f t="shared" si="4"/>
        <v>136.57555555555555</v>
      </c>
      <c r="I34" s="30">
        <f t="shared" si="4"/>
        <v>114.11437908496731</v>
      </c>
      <c r="J34" s="30">
        <f t="shared" si="4"/>
        <v>98.671568627450981</v>
      </c>
      <c r="K34" s="30">
        <f t="shared" si="4"/>
        <v>93.461021505376337</v>
      </c>
      <c r="L34" s="30">
        <f t="shared" si="4"/>
        <v>106.51361655773421</v>
      </c>
      <c r="M34" s="30">
        <f t="shared" si="4"/>
        <v>129.31793478260869</v>
      </c>
      <c r="N34" s="30">
        <f t="shared" si="4"/>
        <v>156.79943502824858</v>
      </c>
      <c r="O34" s="30">
        <f t="shared" si="4"/>
        <v>223.77546296296296</v>
      </c>
      <c r="P34" s="30">
        <f t="shared" si="4"/>
        <v>81.849733834351028</v>
      </c>
      <c r="Q34" s="19"/>
    </row>
    <row r="35" spans="1:19" ht="19.5" customHeight="1" x14ac:dyDescent="0.2">
      <c r="A35" s="76"/>
      <c r="B35" s="7"/>
      <c r="C35" s="5"/>
      <c r="E35" s="5"/>
      <c r="F35" s="6"/>
      <c r="O35" s="6"/>
    </row>
    <row r="36" spans="1:19" x14ac:dyDescent="0.2">
      <c r="B36" s="37"/>
      <c r="E36" s="5"/>
      <c r="F36" s="6"/>
    </row>
    <row r="37" spans="1:19" x14ac:dyDescent="0.2">
      <c r="B37" s="37"/>
    </row>
    <row r="38" spans="1:19" x14ac:dyDescent="0.2">
      <c r="B38" s="37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9" x14ac:dyDescent="0.2">
      <c r="B39" s="3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1" spans="1:19" x14ac:dyDescent="0.2">
      <c r="B41" s="3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3" spans="1:19" x14ac:dyDescent="0.2">
      <c r="O43" s="6"/>
      <c r="P43" s="6"/>
      <c r="R43"/>
      <c r="S43"/>
    </row>
    <row r="44" spans="1:19" x14ac:dyDescent="0.2">
      <c r="O44" s="6"/>
      <c r="P44" s="6"/>
      <c r="R44"/>
      <c r="S44"/>
    </row>
    <row r="45" spans="1:19" x14ac:dyDescent="0.2">
      <c r="O45" s="6"/>
      <c r="P45" s="6"/>
      <c r="R45"/>
      <c r="S45"/>
    </row>
    <row r="46" spans="1:19" x14ac:dyDescent="0.2">
      <c r="O46" s="6"/>
      <c r="P46" s="6"/>
      <c r="R46"/>
      <c r="S46"/>
    </row>
    <row r="47" spans="1:19" x14ac:dyDescent="0.2">
      <c r="O47" s="6"/>
      <c r="P47" s="6"/>
      <c r="R47"/>
      <c r="S47"/>
    </row>
  </sheetData>
  <mergeCells count="2">
    <mergeCell ref="A33:B33"/>
    <mergeCell ref="A34:B34"/>
  </mergeCells>
  <phoneticPr fontId="2" type="noConversion"/>
  <pageMargins left="0.74803149606299213" right="0.15748031496062992" top="0.59055118110236227" bottom="0.59055118110236227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workbookViewId="0">
      <selection activeCell="D6" sqref="D6"/>
    </sheetView>
  </sheetViews>
  <sheetFormatPr defaultRowHeight="12.75" x14ac:dyDescent="0.2"/>
  <cols>
    <col min="1" max="1" width="12.28515625" style="21" customWidth="1"/>
    <col min="2" max="2" width="44.7109375" customWidth="1"/>
    <col min="3" max="3" width="11.85546875" customWidth="1"/>
    <col min="4" max="4" width="11.42578125" customWidth="1"/>
    <col min="5" max="6" width="10.5703125" customWidth="1"/>
    <col min="7" max="7" width="9.140625" customWidth="1"/>
    <col min="8" max="8" width="10.42578125" customWidth="1"/>
    <col min="9" max="12" width="9.140625" customWidth="1"/>
    <col min="13" max="13" width="10.140625" customWidth="1"/>
    <col min="14" max="14" width="10.5703125" customWidth="1"/>
    <col min="15" max="15" width="11.28515625" customWidth="1"/>
    <col min="16" max="22" width="9.140625" customWidth="1"/>
  </cols>
  <sheetData>
    <row r="1" spans="1:20" x14ac:dyDescent="0.2">
      <c r="D1" t="s">
        <v>74</v>
      </c>
    </row>
    <row r="2" spans="1:20" x14ac:dyDescent="0.2">
      <c r="D2" t="s">
        <v>70</v>
      </c>
    </row>
    <row r="3" spans="1:20" x14ac:dyDescent="0.2">
      <c r="D3" t="s">
        <v>71</v>
      </c>
    </row>
    <row r="4" spans="1:20" x14ac:dyDescent="0.2">
      <c r="D4" t="s">
        <v>72</v>
      </c>
    </row>
    <row r="6" spans="1:20" ht="15" x14ac:dyDescent="0.2">
      <c r="B6" s="8" t="s">
        <v>61</v>
      </c>
    </row>
    <row r="7" spans="1:20" x14ac:dyDescent="0.2">
      <c r="B7" s="3" t="s">
        <v>62</v>
      </c>
    </row>
    <row r="8" spans="1:20" x14ac:dyDescent="0.2">
      <c r="B8" s="3"/>
    </row>
    <row r="9" spans="1:20" x14ac:dyDescent="0.2">
      <c r="A9" s="74"/>
      <c r="B9" s="3"/>
      <c r="C9" s="57"/>
      <c r="D9" s="45"/>
      <c r="L9" s="60"/>
      <c r="M9" s="60"/>
      <c r="N9" s="60"/>
      <c r="O9" s="60"/>
      <c r="P9" s="60"/>
    </row>
    <row r="10" spans="1:20" s="21" customFormat="1" ht="63.75" customHeight="1" x14ac:dyDescent="0.2">
      <c r="A10" s="58" t="s">
        <v>1</v>
      </c>
      <c r="B10" s="59" t="s">
        <v>0</v>
      </c>
      <c r="C10" s="28" t="s">
        <v>22</v>
      </c>
      <c r="D10" s="28" t="s">
        <v>23</v>
      </c>
      <c r="E10" s="28" t="s">
        <v>24</v>
      </c>
      <c r="F10" s="28" t="s">
        <v>25</v>
      </c>
      <c r="G10" s="28" t="s">
        <v>12</v>
      </c>
      <c r="H10" s="28" t="s">
        <v>26</v>
      </c>
      <c r="I10" s="28" t="s">
        <v>27</v>
      </c>
      <c r="J10" s="28" t="s">
        <v>28</v>
      </c>
      <c r="K10" s="28" t="s">
        <v>16</v>
      </c>
      <c r="L10" s="28" t="s">
        <v>17</v>
      </c>
      <c r="M10" s="28" t="s">
        <v>32</v>
      </c>
      <c r="N10" s="28" t="s">
        <v>29</v>
      </c>
      <c r="O10" s="28" t="s">
        <v>63</v>
      </c>
      <c r="P10" s="28" t="s">
        <v>20</v>
      </c>
      <c r="Q10" s="28" t="s">
        <v>21</v>
      </c>
      <c r="S10" s="34"/>
    </row>
    <row r="11" spans="1:20" s="68" customFormat="1" ht="14.25" customHeight="1" x14ac:dyDescent="0.25">
      <c r="A11" s="40"/>
      <c r="B11" s="22" t="s">
        <v>66</v>
      </c>
      <c r="C11" s="52">
        <v>41</v>
      </c>
      <c r="D11" s="42">
        <v>102</v>
      </c>
      <c r="E11" s="42">
        <v>121</v>
      </c>
      <c r="F11" s="42">
        <v>14</v>
      </c>
      <c r="G11" s="42">
        <v>24</v>
      </c>
      <c r="H11" s="42">
        <v>27</v>
      </c>
      <c r="I11" s="42">
        <v>11</v>
      </c>
      <c r="J11" s="42">
        <v>23</v>
      </c>
      <c r="K11" s="42">
        <v>6</v>
      </c>
      <c r="L11" s="42">
        <v>18</v>
      </c>
      <c r="M11" s="42">
        <v>22</v>
      </c>
      <c r="N11" s="42">
        <v>38</v>
      </c>
      <c r="O11" s="42">
        <v>16</v>
      </c>
      <c r="P11" s="42">
        <v>7</v>
      </c>
      <c r="Q11" s="39">
        <f>C11+D11+E11+F11+G11+H11+I11+J11+K11+L11+M11+N11+O11+P11</f>
        <v>470</v>
      </c>
      <c r="S11" s="69"/>
    </row>
    <row r="12" spans="1:20" ht="26.25" customHeight="1" x14ac:dyDescent="0.25">
      <c r="A12" s="85" t="s">
        <v>65</v>
      </c>
      <c r="B12" s="86"/>
      <c r="C12" s="86"/>
      <c r="D12" s="86"/>
      <c r="E12" s="86"/>
      <c r="F12" s="86"/>
      <c r="Q12" s="77"/>
      <c r="S12" s="6"/>
    </row>
    <row r="13" spans="1:20" ht="39.75" customHeight="1" x14ac:dyDescent="0.2">
      <c r="A13" s="47">
        <v>1100</v>
      </c>
      <c r="B13" s="2" t="s">
        <v>42</v>
      </c>
      <c r="C13" s="64">
        <v>50400</v>
      </c>
      <c r="D13" s="64">
        <v>112681</v>
      </c>
      <c r="E13" s="64">
        <v>141544</v>
      </c>
      <c r="F13" s="65">
        <v>21754</v>
      </c>
      <c r="G13" s="65">
        <v>28963</v>
      </c>
      <c r="H13" s="65">
        <v>46608</v>
      </c>
      <c r="I13" s="65">
        <v>18390</v>
      </c>
      <c r="J13" s="65">
        <v>38234</v>
      </c>
      <c r="K13" s="64">
        <v>10538</v>
      </c>
      <c r="L13" s="65">
        <v>35056</v>
      </c>
      <c r="M13" s="65">
        <v>29621</v>
      </c>
      <c r="N13" s="65">
        <v>40073</v>
      </c>
      <c r="O13" s="65">
        <v>20136</v>
      </c>
      <c r="P13" s="65">
        <v>12451</v>
      </c>
      <c r="Q13" s="39">
        <f>C13+D13+E13+F13+G13+H13+I13+J13+K13+L13+M13+N13+O13+P13</f>
        <v>606449</v>
      </c>
      <c r="S13" s="32"/>
      <c r="T13" s="32"/>
    </row>
    <row r="14" spans="1:20" ht="66.75" customHeight="1" x14ac:dyDescent="0.2">
      <c r="A14" s="47">
        <v>1200</v>
      </c>
      <c r="B14" s="2" t="s">
        <v>45</v>
      </c>
      <c r="C14" s="64">
        <v>13989</v>
      </c>
      <c r="D14" s="64">
        <v>31079</v>
      </c>
      <c r="E14" s="64">
        <v>35746</v>
      </c>
      <c r="F14" s="65">
        <v>5752</v>
      </c>
      <c r="G14" s="65">
        <v>7713</v>
      </c>
      <c r="H14" s="65">
        <v>12227</v>
      </c>
      <c r="I14" s="65">
        <v>4905</v>
      </c>
      <c r="J14" s="65">
        <v>10084</v>
      </c>
      <c r="K14" s="64">
        <v>2652</v>
      </c>
      <c r="L14" s="65">
        <v>8884</v>
      </c>
      <c r="M14" s="65">
        <v>7866</v>
      </c>
      <c r="N14" s="65">
        <v>10842</v>
      </c>
      <c r="O14" s="65">
        <v>5198</v>
      </c>
      <c r="P14" s="65">
        <v>3199</v>
      </c>
      <c r="Q14" s="39">
        <f>C14+D14+E14+F14+G14+H14+I14+J14+K14+L14+M14+N14+O14+P14</f>
        <v>160136</v>
      </c>
      <c r="S14" s="32"/>
      <c r="T14" s="32"/>
    </row>
    <row r="15" spans="1:20" ht="42.75" customHeight="1" x14ac:dyDescent="0.2">
      <c r="A15" s="47">
        <v>2100</v>
      </c>
      <c r="B15" s="2" t="s">
        <v>35</v>
      </c>
      <c r="C15" s="64">
        <v>0</v>
      </c>
      <c r="D15" s="64">
        <v>0</v>
      </c>
      <c r="E15" s="64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4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39">
        <f>C15+D15+E15+F15+G15+H15+I15+J15+K15+L15+M15+N15+O15+P15</f>
        <v>0</v>
      </c>
      <c r="S15" s="6"/>
      <c r="T15" s="32"/>
    </row>
    <row r="16" spans="1:20" ht="28.5" customHeight="1" x14ac:dyDescent="0.2">
      <c r="A16" s="47">
        <v>2200</v>
      </c>
      <c r="B16" s="2" t="s">
        <v>43</v>
      </c>
      <c r="C16" s="29">
        <f>SUM(C17:C22)</f>
        <v>15476</v>
      </c>
      <c r="D16" s="29">
        <f t="shared" ref="D16:P16" si="0">SUM(D17:D22)</f>
        <v>17433</v>
      </c>
      <c r="E16" s="29">
        <f t="shared" si="0"/>
        <v>50687</v>
      </c>
      <c r="F16" s="29">
        <f t="shared" si="0"/>
        <v>6396</v>
      </c>
      <c r="G16" s="29">
        <f t="shared" si="0"/>
        <v>3887</v>
      </c>
      <c r="H16" s="29">
        <f t="shared" si="0"/>
        <v>11720</v>
      </c>
      <c r="I16" s="29">
        <f t="shared" si="0"/>
        <v>4186</v>
      </c>
      <c r="J16" s="29">
        <f t="shared" si="0"/>
        <v>6020</v>
      </c>
      <c r="K16" s="29">
        <f t="shared" si="0"/>
        <v>2319</v>
      </c>
      <c r="L16" s="29">
        <f t="shared" si="0"/>
        <v>6660</v>
      </c>
      <c r="M16" s="29">
        <f t="shared" si="0"/>
        <v>4742</v>
      </c>
      <c r="N16" s="29">
        <f t="shared" si="0"/>
        <v>8459</v>
      </c>
      <c r="O16" s="29">
        <f t="shared" si="0"/>
        <v>3469</v>
      </c>
      <c r="P16" s="29">
        <f t="shared" si="0"/>
        <v>1167</v>
      </c>
      <c r="Q16" s="39">
        <f>C16+D16+E16+F16+G16+H16+I16+J16+K16+L16+M16+N16+O16+P16</f>
        <v>142621</v>
      </c>
      <c r="S16" s="6"/>
      <c r="T16" s="32"/>
    </row>
    <row r="17" spans="1:20" ht="18.75" customHeight="1" x14ac:dyDescent="0.2">
      <c r="A17" s="75">
        <v>2210</v>
      </c>
      <c r="B17" s="4" t="s">
        <v>2</v>
      </c>
      <c r="C17" s="67">
        <v>348</v>
      </c>
      <c r="D17" s="67">
        <v>411</v>
      </c>
      <c r="E17" s="67">
        <v>494</v>
      </c>
      <c r="F17" s="62">
        <v>26</v>
      </c>
      <c r="G17" s="62">
        <v>212</v>
      </c>
      <c r="H17" s="62">
        <v>158</v>
      </c>
      <c r="I17" s="62">
        <v>85</v>
      </c>
      <c r="J17" s="62">
        <v>175</v>
      </c>
      <c r="K17" s="61">
        <v>19</v>
      </c>
      <c r="L17" s="62">
        <v>256</v>
      </c>
      <c r="M17" s="62">
        <v>193</v>
      </c>
      <c r="N17" s="62">
        <v>219</v>
      </c>
      <c r="O17" s="62">
        <v>0</v>
      </c>
      <c r="P17" s="62">
        <v>38</v>
      </c>
      <c r="Q17" s="39">
        <f>C17+D17+E17+F17+G17+H17+I17+J17+K17+L17+M17+N17+O17+P17</f>
        <v>2634</v>
      </c>
      <c r="S17" s="6"/>
      <c r="T17" s="32"/>
    </row>
    <row r="18" spans="1:20" ht="21" customHeight="1" x14ac:dyDescent="0.2">
      <c r="A18" s="75">
        <v>2220</v>
      </c>
      <c r="B18" s="4" t="s">
        <v>3</v>
      </c>
      <c r="C18" s="62">
        <v>4010</v>
      </c>
      <c r="D18" s="62">
        <v>14481</v>
      </c>
      <c r="E18" s="62">
        <v>28405</v>
      </c>
      <c r="F18" s="62">
        <v>3510</v>
      </c>
      <c r="G18" s="62">
        <v>3353</v>
      </c>
      <c r="H18" s="62">
        <v>9673</v>
      </c>
      <c r="I18" s="62">
        <v>2078</v>
      </c>
      <c r="J18" s="62">
        <v>4423</v>
      </c>
      <c r="K18" s="63">
        <v>1425</v>
      </c>
      <c r="L18" s="62">
        <v>5095</v>
      </c>
      <c r="M18" s="62">
        <v>3597</v>
      </c>
      <c r="N18" s="62">
        <v>6262</v>
      </c>
      <c r="O18" s="62">
        <v>2743</v>
      </c>
      <c r="P18" s="62">
        <v>360</v>
      </c>
      <c r="Q18" s="39">
        <f>C18+D18+E18+F18+G18+H18+I18+J18+K18+L18+M18+N18+O18+P18</f>
        <v>89415</v>
      </c>
      <c r="S18" s="32"/>
      <c r="T18" s="32"/>
    </row>
    <row r="19" spans="1:20" ht="27" customHeight="1" x14ac:dyDescent="0.2">
      <c r="A19" s="75">
        <v>2230</v>
      </c>
      <c r="B19" s="4" t="s">
        <v>4</v>
      </c>
      <c r="C19" s="67">
        <v>308</v>
      </c>
      <c r="D19" s="67">
        <v>627</v>
      </c>
      <c r="E19" s="67">
        <v>501</v>
      </c>
      <c r="F19" s="62">
        <v>593</v>
      </c>
      <c r="G19" s="62">
        <v>86</v>
      </c>
      <c r="H19" s="62">
        <v>51</v>
      </c>
      <c r="I19" s="62">
        <v>199</v>
      </c>
      <c r="J19" s="62">
        <v>319</v>
      </c>
      <c r="K19" s="61">
        <v>24</v>
      </c>
      <c r="L19" s="62">
        <v>47</v>
      </c>
      <c r="M19" s="62">
        <v>504</v>
      </c>
      <c r="N19" s="62">
        <v>339</v>
      </c>
      <c r="O19" s="62">
        <v>0</v>
      </c>
      <c r="P19" s="62">
        <v>15</v>
      </c>
      <c r="Q19" s="39">
        <f>C19+D19+E19+F19+G19+H19+I19+J19+K19+L19+M19+N19+O19+P19</f>
        <v>3613</v>
      </c>
      <c r="S19" s="32"/>
      <c r="T19" s="32"/>
    </row>
    <row r="20" spans="1:20" ht="27" customHeight="1" x14ac:dyDescent="0.2">
      <c r="A20" s="75">
        <v>2240</v>
      </c>
      <c r="B20" s="4" t="s">
        <v>36</v>
      </c>
      <c r="C20" s="67">
        <v>10396</v>
      </c>
      <c r="D20" s="67">
        <v>1631</v>
      </c>
      <c r="E20" s="67">
        <v>20893</v>
      </c>
      <c r="F20" s="62">
        <v>2170</v>
      </c>
      <c r="G20" s="62">
        <v>236</v>
      </c>
      <c r="H20" s="62">
        <v>1565</v>
      </c>
      <c r="I20" s="62">
        <v>1644</v>
      </c>
      <c r="J20" s="62">
        <v>815</v>
      </c>
      <c r="K20" s="61">
        <v>851</v>
      </c>
      <c r="L20" s="62">
        <v>1262</v>
      </c>
      <c r="M20" s="62">
        <v>379</v>
      </c>
      <c r="N20" s="62">
        <v>1086</v>
      </c>
      <c r="O20" s="62">
        <v>683</v>
      </c>
      <c r="P20" s="62">
        <v>754</v>
      </c>
      <c r="Q20" s="39">
        <f>C20+D20+E20+F20+G20+H20+I20+J20+K20+L20+M20+N20+O20+P20</f>
        <v>44365</v>
      </c>
      <c r="S20" s="32"/>
      <c r="T20" s="32"/>
    </row>
    <row r="21" spans="1:20" ht="17.25" customHeight="1" x14ac:dyDescent="0.2">
      <c r="A21" s="75">
        <v>2250</v>
      </c>
      <c r="B21" s="4" t="s">
        <v>5</v>
      </c>
      <c r="C21" s="62">
        <v>0</v>
      </c>
      <c r="D21" s="62">
        <v>57</v>
      </c>
      <c r="E21" s="62">
        <v>0</v>
      </c>
      <c r="F21" s="62">
        <v>91</v>
      </c>
      <c r="G21" s="62">
        <v>0</v>
      </c>
      <c r="H21" s="62">
        <v>68</v>
      </c>
      <c r="I21" s="62">
        <v>101</v>
      </c>
      <c r="J21" s="62">
        <v>115</v>
      </c>
      <c r="K21" s="63">
        <v>0</v>
      </c>
      <c r="L21" s="62">
        <v>0</v>
      </c>
      <c r="M21" s="62">
        <v>0</v>
      </c>
      <c r="N21" s="62">
        <v>159</v>
      </c>
      <c r="O21" s="62">
        <v>0</v>
      </c>
      <c r="P21" s="62">
        <v>0</v>
      </c>
      <c r="Q21" s="39">
        <f>C21+D21+E21+F21+G21+H21+I21+J21+K21+L21+M21+N21+O21+P21</f>
        <v>591</v>
      </c>
      <c r="S21" s="6"/>
      <c r="T21" s="32"/>
    </row>
    <row r="22" spans="1:20" ht="27" customHeight="1" x14ac:dyDescent="0.2">
      <c r="A22" s="75">
        <v>2260</v>
      </c>
      <c r="B22" s="4" t="s">
        <v>37</v>
      </c>
      <c r="C22" s="67">
        <v>414</v>
      </c>
      <c r="D22" s="67">
        <v>226</v>
      </c>
      <c r="E22" s="67">
        <v>394</v>
      </c>
      <c r="F22" s="62">
        <v>6</v>
      </c>
      <c r="G22" s="62">
        <v>0</v>
      </c>
      <c r="H22" s="62">
        <v>205</v>
      </c>
      <c r="I22" s="62">
        <v>79</v>
      </c>
      <c r="J22" s="62">
        <v>173</v>
      </c>
      <c r="K22" s="61">
        <v>0</v>
      </c>
      <c r="L22" s="62">
        <v>0</v>
      </c>
      <c r="M22" s="62">
        <v>69</v>
      </c>
      <c r="N22" s="62">
        <v>394</v>
      </c>
      <c r="O22" s="62">
        <v>43</v>
      </c>
      <c r="P22" s="62">
        <v>0</v>
      </c>
      <c r="Q22" s="39">
        <f>C22+D22+E22+F22+G22+H22+I22+J22+K22+L22+M22+N22+O22+P22</f>
        <v>2003</v>
      </c>
      <c r="S22" s="32"/>
      <c r="T22" s="32"/>
    </row>
    <row r="23" spans="1:20" ht="24.75" customHeight="1" x14ac:dyDescent="0.2">
      <c r="A23" s="47">
        <v>2300</v>
      </c>
      <c r="B23" s="2" t="s">
        <v>38</v>
      </c>
      <c r="C23" s="44">
        <f>SUM(C24:C30)</f>
        <v>14488</v>
      </c>
      <c r="D23" s="44">
        <f t="shared" ref="D23:P23" si="1">SUM(D24:D30)</f>
        <v>32636</v>
      </c>
      <c r="E23" s="44">
        <f t="shared" si="1"/>
        <v>36766</v>
      </c>
      <c r="F23" s="44">
        <f t="shared" si="1"/>
        <v>3942</v>
      </c>
      <c r="G23" s="44">
        <f t="shared" si="1"/>
        <v>7563</v>
      </c>
      <c r="H23" s="44">
        <f t="shared" si="1"/>
        <v>12455</v>
      </c>
      <c r="I23" s="44">
        <f t="shared" si="1"/>
        <v>4209</v>
      </c>
      <c r="J23" s="44">
        <f t="shared" si="1"/>
        <v>8999</v>
      </c>
      <c r="K23" s="44">
        <f t="shared" si="1"/>
        <v>4585</v>
      </c>
      <c r="L23" s="44">
        <f t="shared" si="1"/>
        <v>8223</v>
      </c>
      <c r="M23" s="44">
        <f t="shared" si="1"/>
        <v>11165</v>
      </c>
      <c r="N23" s="44">
        <f t="shared" si="1"/>
        <v>17070</v>
      </c>
      <c r="O23" s="44">
        <f t="shared" si="1"/>
        <v>8442</v>
      </c>
      <c r="P23" s="44">
        <f t="shared" si="1"/>
        <v>2657</v>
      </c>
      <c r="Q23" s="41">
        <f>C23+D23+E23+F23+G23+H23+I23+J23+K23+L23+M23+N23+O23+P23</f>
        <v>173200</v>
      </c>
      <c r="R23" s="17"/>
      <c r="S23" s="6"/>
      <c r="T23" s="32"/>
    </row>
    <row r="24" spans="1:20" ht="15.75" customHeight="1" x14ac:dyDescent="0.2">
      <c r="A24" s="25">
        <v>2310</v>
      </c>
      <c r="B24" s="4" t="s">
        <v>39</v>
      </c>
      <c r="C24" s="62">
        <v>1889</v>
      </c>
      <c r="D24" s="62">
        <v>5282</v>
      </c>
      <c r="E24" s="62">
        <v>1252</v>
      </c>
      <c r="F24" s="62">
        <v>279</v>
      </c>
      <c r="G24" s="62">
        <v>369</v>
      </c>
      <c r="H24" s="62">
        <v>3566</v>
      </c>
      <c r="I24" s="62">
        <v>847</v>
      </c>
      <c r="J24" s="62">
        <v>885</v>
      </c>
      <c r="K24" s="61">
        <v>295</v>
      </c>
      <c r="L24" s="62">
        <v>894</v>
      </c>
      <c r="M24" s="62">
        <v>1740</v>
      </c>
      <c r="N24" s="62">
        <v>1222</v>
      </c>
      <c r="O24" s="62">
        <v>298</v>
      </c>
      <c r="P24" s="62">
        <v>193</v>
      </c>
      <c r="Q24" s="39">
        <f>C24+D24+E24+F24+G24+H24+I24+J24+K24+L24+M24+N24+O24+P24</f>
        <v>19011</v>
      </c>
      <c r="R24" s="6"/>
      <c r="S24" s="32"/>
      <c r="T24" s="32"/>
    </row>
    <row r="25" spans="1:20" ht="27.75" customHeight="1" x14ac:dyDescent="0.2">
      <c r="A25" s="25">
        <v>2320</v>
      </c>
      <c r="B25" s="4" t="s">
        <v>6</v>
      </c>
      <c r="C25" s="62">
        <v>283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4</v>
      </c>
      <c r="J25" s="62">
        <v>0</v>
      </c>
      <c r="K25" s="63">
        <v>1543</v>
      </c>
      <c r="L25" s="62">
        <v>0</v>
      </c>
      <c r="M25" s="62">
        <v>641</v>
      </c>
      <c r="N25" s="62">
        <v>3304</v>
      </c>
      <c r="O25" s="62">
        <v>2195</v>
      </c>
      <c r="P25" s="62">
        <v>229</v>
      </c>
      <c r="Q25" s="39">
        <f>C25+D25+E25+F25+G25+H25+I25+J25+K25+L25+M25+N25+O25+P25</f>
        <v>8199</v>
      </c>
      <c r="S25" s="32"/>
      <c r="T25" s="32"/>
    </row>
    <row r="26" spans="1:20" ht="24.75" customHeight="1" x14ac:dyDescent="0.2">
      <c r="A26" s="25">
        <v>2340</v>
      </c>
      <c r="B26" s="4" t="s">
        <v>40</v>
      </c>
      <c r="C26" s="62">
        <v>11</v>
      </c>
      <c r="D26" s="62">
        <v>0</v>
      </c>
      <c r="E26" s="62">
        <v>60</v>
      </c>
      <c r="F26" s="62">
        <v>0</v>
      </c>
      <c r="G26" s="62">
        <v>0</v>
      </c>
      <c r="H26" s="62">
        <v>8</v>
      </c>
      <c r="I26" s="62">
        <v>0</v>
      </c>
      <c r="J26" s="62">
        <v>0</v>
      </c>
      <c r="K26" s="61">
        <v>10</v>
      </c>
      <c r="L26" s="62">
        <v>0</v>
      </c>
      <c r="M26" s="62">
        <v>7</v>
      </c>
      <c r="N26" s="62">
        <v>8</v>
      </c>
      <c r="O26" s="62">
        <v>0</v>
      </c>
      <c r="P26" s="62">
        <v>12</v>
      </c>
      <c r="Q26" s="39">
        <f>C26+D26+E26+F26+G26+H26+I26+J26+K26+L26+M26+N26+O26+P26</f>
        <v>116</v>
      </c>
      <c r="S26" s="6"/>
      <c r="T26" s="32"/>
    </row>
    <row r="27" spans="1:20" ht="20.25" customHeight="1" x14ac:dyDescent="0.2">
      <c r="A27" s="25">
        <v>2350</v>
      </c>
      <c r="B27" s="4" t="s">
        <v>7</v>
      </c>
      <c r="C27" s="62">
        <v>1100</v>
      </c>
      <c r="D27" s="62">
        <v>2247</v>
      </c>
      <c r="E27" s="62">
        <v>2815</v>
      </c>
      <c r="F27" s="62">
        <v>270</v>
      </c>
      <c r="G27" s="62">
        <v>465</v>
      </c>
      <c r="H27" s="62">
        <v>957</v>
      </c>
      <c r="I27" s="62">
        <v>347</v>
      </c>
      <c r="J27" s="62">
        <v>1939</v>
      </c>
      <c r="K27" s="61">
        <v>662</v>
      </c>
      <c r="L27" s="62">
        <v>1562</v>
      </c>
      <c r="M27" s="62">
        <v>2832</v>
      </c>
      <c r="N27" s="62">
        <v>2200</v>
      </c>
      <c r="O27" s="62">
        <v>1760</v>
      </c>
      <c r="P27" s="62">
        <v>433</v>
      </c>
      <c r="Q27" s="39">
        <f>C27+D27+E27+F27+G27+H27+I27+J27+K27+L27+M27+N27+O27+P27</f>
        <v>19589</v>
      </c>
      <c r="S27" s="6"/>
      <c r="T27" s="32"/>
    </row>
    <row r="28" spans="1:20" ht="38.25" customHeight="1" x14ac:dyDescent="0.2">
      <c r="A28" s="25">
        <v>2360</v>
      </c>
      <c r="B28" s="4" t="s">
        <v>41</v>
      </c>
      <c r="C28" s="62">
        <v>98</v>
      </c>
      <c r="D28" s="62">
        <v>568</v>
      </c>
      <c r="E28" s="62">
        <v>206</v>
      </c>
      <c r="F28" s="62">
        <v>0</v>
      </c>
      <c r="G28" s="62">
        <v>0</v>
      </c>
      <c r="H28" s="62">
        <v>51</v>
      </c>
      <c r="I28" s="62">
        <v>24</v>
      </c>
      <c r="J28" s="62">
        <v>42</v>
      </c>
      <c r="K28" s="63">
        <v>0</v>
      </c>
      <c r="L28" s="62">
        <v>85</v>
      </c>
      <c r="M28" s="62">
        <v>214</v>
      </c>
      <c r="N28" s="62">
        <v>46</v>
      </c>
      <c r="O28" s="62">
        <v>0</v>
      </c>
      <c r="P28" s="62">
        <v>9</v>
      </c>
      <c r="Q28" s="39">
        <f>C28+D28+E28+F28+G28+H28+I28+J28+K28+L28+M28+N28+O28+P28</f>
        <v>1343</v>
      </c>
      <c r="S28" s="6"/>
      <c r="T28" s="32"/>
    </row>
    <row r="29" spans="1:20" ht="27" customHeight="1" x14ac:dyDescent="0.2">
      <c r="A29" s="25">
        <v>2363</v>
      </c>
      <c r="B29" s="22" t="s">
        <v>44</v>
      </c>
      <c r="C29" s="31">
        <v>10127</v>
      </c>
      <c r="D29" s="62">
        <v>23557</v>
      </c>
      <c r="E29" s="62">
        <v>30582</v>
      </c>
      <c r="F29" s="62">
        <v>3248</v>
      </c>
      <c r="G29" s="62">
        <v>6471</v>
      </c>
      <c r="H29" s="62">
        <v>7327</v>
      </c>
      <c r="I29" s="62">
        <v>2614</v>
      </c>
      <c r="J29" s="62">
        <v>5494</v>
      </c>
      <c r="K29" s="61">
        <v>1716</v>
      </c>
      <c r="L29" s="62">
        <v>5213</v>
      </c>
      <c r="M29" s="62">
        <v>5473</v>
      </c>
      <c r="N29" s="62">
        <v>9372</v>
      </c>
      <c r="O29" s="62">
        <v>4174</v>
      </c>
      <c r="P29" s="62">
        <v>1692</v>
      </c>
      <c r="Q29" s="39">
        <f>C29+D29+E29+F29+G29+H29+I29+J29+K29+L29+M29+N29+O29+P29</f>
        <v>117060</v>
      </c>
      <c r="S29" s="78"/>
      <c r="T29" s="32"/>
    </row>
    <row r="30" spans="1:20" ht="20.25" customHeight="1" x14ac:dyDescent="0.2">
      <c r="A30" s="25">
        <v>2370</v>
      </c>
      <c r="B30" s="22" t="s">
        <v>33</v>
      </c>
      <c r="C30" s="62">
        <v>980</v>
      </c>
      <c r="D30" s="31">
        <v>982</v>
      </c>
      <c r="E30" s="31">
        <v>1851</v>
      </c>
      <c r="F30" s="31">
        <v>145</v>
      </c>
      <c r="G30" s="31">
        <v>258</v>
      </c>
      <c r="H30" s="31">
        <v>546</v>
      </c>
      <c r="I30" s="31">
        <v>373</v>
      </c>
      <c r="J30" s="31">
        <v>639</v>
      </c>
      <c r="K30" s="61">
        <v>359</v>
      </c>
      <c r="L30" s="31">
        <v>469</v>
      </c>
      <c r="M30" s="31">
        <v>258</v>
      </c>
      <c r="N30" s="31">
        <v>918</v>
      </c>
      <c r="O30" s="31">
        <v>15</v>
      </c>
      <c r="P30" s="31">
        <v>89</v>
      </c>
      <c r="Q30" s="39">
        <f>C30+D30+E30+F30+G30+H30+I30+J30+K30+L30+M30+N30+O30+P30</f>
        <v>7882</v>
      </c>
      <c r="S30" s="6"/>
      <c r="T30" s="32"/>
    </row>
    <row r="31" spans="1:20" ht="21.75" customHeight="1" x14ac:dyDescent="0.2">
      <c r="A31" s="48">
        <v>2400</v>
      </c>
      <c r="B31" s="2" t="s">
        <v>8</v>
      </c>
      <c r="C31" s="66">
        <v>0</v>
      </c>
      <c r="D31" s="66">
        <v>0</v>
      </c>
      <c r="E31" s="66">
        <v>58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66">
        <v>0</v>
      </c>
      <c r="L31" s="44">
        <v>0</v>
      </c>
      <c r="M31" s="44">
        <v>0</v>
      </c>
      <c r="N31" s="44">
        <v>35</v>
      </c>
      <c r="O31" s="44">
        <v>0</v>
      </c>
      <c r="P31" s="44">
        <v>0</v>
      </c>
      <c r="Q31" s="41">
        <f>C31+D31+E31+F31+G31+H31+I31+J31+K31+L31+M31+N31+O31+P31</f>
        <v>93</v>
      </c>
      <c r="S31" s="6"/>
      <c r="T31" s="32"/>
    </row>
    <row r="32" spans="1:20" ht="18.75" customHeight="1" x14ac:dyDescent="0.2">
      <c r="A32" s="48">
        <v>5233</v>
      </c>
      <c r="B32" s="23" t="s">
        <v>34</v>
      </c>
      <c r="C32" s="66">
        <v>0</v>
      </c>
      <c r="D32" s="66">
        <v>0</v>
      </c>
      <c r="E32" s="66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66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1">
        <f>C32+D32+E32+F32+G32+H32+I32+J32+K32+L32+M32+N32+O32+P32</f>
        <v>0</v>
      </c>
      <c r="S32" s="6"/>
      <c r="T32" s="32"/>
    </row>
    <row r="33" spans="1:19" ht="18" customHeight="1" x14ac:dyDescent="0.2">
      <c r="A33" s="79" t="s">
        <v>9</v>
      </c>
      <c r="B33" s="80"/>
      <c r="C33" s="29">
        <f t="shared" ref="C33:P33" si="2">C13+C14+C15+C16+C23+C31+C32</f>
        <v>94353</v>
      </c>
      <c r="D33" s="29">
        <f t="shared" si="2"/>
        <v>193829</v>
      </c>
      <c r="E33" s="29">
        <f t="shared" si="2"/>
        <v>264801</v>
      </c>
      <c r="F33" s="29">
        <f t="shared" si="2"/>
        <v>37844</v>
      </c>
      <c r="G33" s="29">
        <f t="shared" si="2"/>
        <v>48126</v>
      </c>
      <c r="H33" s="29">
        <f t="shared" si="2"/>
        <v>83010</v>
      </c>
      <c r="I33" s="29">
        <f t="shared" si="2"/>
        <v>31690</v>
      </c>
      <c r="J33" s="29">
        <f t="shared" si="2"/>
        <v>63337</v>
      </c>
      <c r="K33" s="44">
        <f>K13+K14+K15+K16+K23+K31+K32</f>
        <v>20094</v>
      </c>
      <c r="L33" s="29">
        <f t="shared" si="2"/>
        <v>58823</v>
      </c>
      <c r="M33" s="29">
        <f t="shared" si="2"/>
        <v>53394</v>
      </c>
      <c r="N33" s="29">
        <f t="shared" si="2"/>
        <v>76479</v>
      </c>
      <c r="O33" s="29">
        <f t="shared" si="2"/>
        <v>37245</v>
      </c>
      <c r="P33" s="29">
        <f t="shared" si="2"/>
        <v>19474</v>
      </c>
      <c r="Q33" s="41">
        <f>C33+D33+E33+F33+G33+H33+I33+J33+K33+L33+M33+N33+O33+P33</f>
        <v>1082499</v>
      </c>
      <c r="R33" s="38"/>
      <c r="S33" s="6"/>
    </row>
    <row r="34" spans="1:19" ht="30" customHeight="1" x14ac:dyDescent="0.2">
      <c r="A34" s="79" t="s">
        <v>31</v>
      </c>
      <c r="B34" s="82"/>
      <c r="C34" s="30">
        <f t="shared" ref="C34:Q34" si="3">C33/12/C11</f>
        <v>191.77439024390245</v>
      </c>
      <c r="D34" s="30">
        <f t="shared" si="3"/>
        <v>158.35702614379085</v>
      </c>
      <c r="E34" s="30">
        <f t="shared" si="3"/>
        <v>182.36983471074379</v>
      </c>
      <c r="F34" s="30">
        <f t="shared" si="3"/>
        <v>225.26190476190476</v>
      </c>
      <c r="G34" s="30">
        <f t="shared" si="3"/>
        <v>167.10416666666666</v>
      </c>
      <c r="H34" s="30">
        <f t="shared" si="3"/>
        <v>256.2037037037037</v>
      </c>
      <c r="I34" s="30">
        <f t="shared" si="3"/>
        <v>240.07575757575759</v>
      </c>
      <c r="J34" s="30">
        <f t="shared" si="3"/>
        <v>229.481884057971</v>
      </c>
      <c r="K34" s="30">
        <f t="shared" si="3"/>
        <v>279.08333333333331</v>
      </c>
      <c r="L34" s="30">
        <f t="shared" si="3"/>
        <v>272.3287037037037</v>
      </c>
      <c r="M34" s="30">
        <f t="shared" si="3"/>
        <v>202.25</v>
      </c>
      <c r="N34" s="30">
        <f t="shared" si="3"/>
        <v>167.71710526315789</v>
      </c>
      <c r="O34" s="30">
        <f t="shared" si="3"/>
        <v>193.984375</v>
      </c>
      <c r="P34" s="30">
        <f t="shared" si="3"/>
        <v>231.83333333333331</v>
      </c>
      <c r="Q34" s="30">
        <f t="shared" si="3"/>
        <v>191.93244680851063</v>
      </c>
      <c r="S34" s="6"/>
    </row>
    <row r="35" spans="1:19" x14ac:dyDescent="0.2">
      <c r="C35" s="5"/>
      <c r="D35" s="5"/>
      <c r="P35" s="6"/>
      <c r="Q35" s="20"/>
    </row>
    <row r="36" spans="1:19" x14ac:dyDescent="0.2">
      <c r="C36" s="18"/>
      <c r="D36" s="18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8"/>
      <c r="Q36" s="20"/>
    </row>
    <row r="37" spans="1:19" x14ac:dyDescent="0.2">
      <c r="B37" s="37"/>
      <c r="C37" s="72"/>
      <c r="D37" s="16"/>
      <c r="E37" s="16"/>
      <c r="F37" s="16"/>
      <c r="G37" s="16"/>
      <c r="H37" s="24"/>
      <c r="I37" s="24"/>
      <c r="J37" s="24"/>
      <c r="K37" s="24"/>
      <c r="L37" s="24"/>
      <c r="M37" s="24"/>
      <c r="N37" s="24"/>
      <c r="O37" s="24"/>
      <c r="P37" s="16"/>
      <c r="Q37" s="33"/>
      <c r="R37" s="16"/>
    </row>
    <row r="38" spans="1:19" x14ac:dyDescent="0.2">
      <c r="B38" s="3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8"/>
      <c r="Q38" s="6"/>
    </row>
    <row r="39" spans="1:19" x14ac:dyDescent="0.2">
      <c r="B39" s="37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9" x14ac:dyDescent="0.2">
      <c r="B40" s="3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9" x14ac:dyDescent="0.2">
      <c r="B41" s="37"/>
      <c r="D41" s="36"/>
      <c r="H41" s="16"/>
    </row>
    <row r="42" spans="1:19" x14ac:dyDescent="0.2">
      <c r="B42" s="37"/>
      <c r="C42" s="16"/>
      <c r="D42" s="16"/>
      <c r="E42" s="16"/>
      <c r="K42" s="16"/>
    </row>
    <row r="43" spans="1:19" x14ac:dyDescent="0.2">
      <c r="B43" s="37"/>
    </row>
    <row r="44" spans="1:19" x14ac:dyDescent="0.2">
      <c r="B44" s="37"/>
    </row>
  </sheetData>
  <mergeCells count="3">
    <mergeCell ref="A33:B33"/>
    <mergeCell ref="A34:B34"/>
    <mergeCell ref="A12:F1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3"/>
  <sheetViews>
    <sheetView tabSelected="1" workbookViewId="0">
      <selection activeCell="F2" sqref="F2"/>
    </sheetView>
  </sheetViews>
  <sheetFormatPr defaultRowHeight="12.75" x14ac:dyDescent="0.2"/>
  <cols>
    <col min="1" max="1" width="12.28515625" customWidth="1"/>
    <col min="2" max="2" width="43.5703125" customWidth="1"/>
    <col min="3" max="3" width="11.85546875" customWidth="1"/>
    <col min="4" max="4" width="9.42578125" customWidth="1"/>
    <col min="5" max="5" width="9.85546875" customWidth="1"/>
    <col min="6" max="6" width="9.5703125" customWidth="1"/>
    <col min="7" max="7" width="9.140625" customWidth="1"/>
    <col min="8" max="8" width="9.5703125" customWidth="1"/>
    <col min="9" max="9" width="10.85546875" customWidth="1"/>
    <col min="10" max="10" width="10.7109375" customWidth="1"/>
    <col min="11" max="11" width="8.7109375" customWidth="1"/>
    <col min="12" max="12" width="9.42578125" customWidth="1"/>
    <col min="13" max="13" width="11.5703125" customWidth="1"/>
    <col min="14" max="14" width="11.28515625" customWidth="1"/>
    <col min="15" max="15" width="11.42578125" customWidth="1"/>
    <col min="16" max="18" width="9.140625" customWidth="1"/>
  </cols>
  <sheetData>
    <row r="1" spans="1:17" x14ac:dyDescent="0.2">
      <c r="F1" t="s">
        <v>75</v>
      </c>
    </row>
    <row r="2" spans="1:17" x14ac:dyDescent="0.2">
      <c r="F2" t="s">
        <v>70</v>
      </c>
    </row>
    <row r="3" spans="1:17" x14ac:dyDescent="0.2">
      <c r="F3" t="s">
        <v>71</v>
      </c>
    </row>
    <row r="4" spans="1:17" x14ac:dyDescent="0.2">
      <c r="F4" t="s">
        <v>72</v>
      </c>
    </row>
    <row r="6" spans="1:17" ht="15" x14ac:dyDescent="0.2">
      <c r="B6" s="8" t="s">
        <v>58</v>
      </c>
    </row>
    <row r="7" spans="1:17" x14ac:dyDescent="0.2">
      <c r="A7" s="1"/>
      <c r="B7" s="3" t="s">
        <v>64</v>
      </c>
      <c r="C7" s="1"/>
    </row>
    <row r="8" spans="1:17" x14ac:dyDescent="0.2">
      <c r="A8" s="1"/>
      <c r="B8" s="3"/>
      <c r="C8" s="1"/>
    </row>
    <row r="9" spans="1:17" x14ac:dyDescent="0.2">
      <c r="A9" s="53"/>
      <c r="B9" s="3"/>
    </row>
    <row r="10" spans="1:17" s="21" customFormat="1" ht="53.25" customHeight="1" x14ac:dyDescent="0.2">
      <c r="A10" s="58" t="s">
        <v>1</v>
      </c>
      <c r="B10" s="59" t="s">
        <v>0</v>
      </c>
      <c r="C10" s="28" t="s">
        <v>22</v>
      </c>
      <c r="D10" s="28" t="s">
        <v>23</v>
      </c>
      <c r="E10" s="28" t="s">
        <v>24</v>
      </c>
      <c r="F10" s="28" t="s">
        <v>25</v>
      </c>
      <c r="G10" s="28" t="s">
        <v>12</v>
      </c>
      <c r="H10" s="28" t="s">
        <v>26</v>
      </c>
      <c r="I10" s="28" t="s">
        <v>27</v>
      </c>
      <c r="J10" s="28" t="s">
        <v>28</v>
      </c>
      <c r="K10" s="28" t="s">
        <v>16</v>
      </c>
      <c r="L10" s="28" t="s">
        <v>17</v>
      </c>
      <c r="M10" s="28" t="s">
        <v>32</v>
      </c>
      <c r="N10" s="28" t="s">
        <v>29</v>
      </c>
      <c r="O10" s="28" t="s">
        <v>63</v>
      </c>
      <c r="P10" s="28" t="s">
        <v>20</v>
      </c>
      <c r="Q10" s="28" t="s">
        <v>21</v>
      </c>
    </row>
    <row r="11" spans="1:17" ht="21" customHeight="1" x14ac:dyDescent="0.2">
      <c r="A11" s="40"/>
      <c r="B11" s="22" t="s">
        <v>67</v>
      </c>
      <c r="C11" s="43">
        <v>66</v>
      </c>
      <c r="D11" s="26">
        <v>138</v>
      </c>
      <c r="E11" s="26">
        <v>186</v>
      </c>
      <c r="F11" s="26">
        <v>22</v>
      </c>
      <c r="G11" s="26">
        <v>36</v>
      </c>
      <c r="H11" s="26">
        <v>43</v>
      </c>
      <c r="I11" s="26">
        <v>27</v>
      </c>
      <c r="J11" s="26">
        <v>47</v>
      </c>
      <c r="K11" s="26">
        <v>13</v>
      </c>
      <c r="L11" s="26">
        <v>28</v>
      </c>
      <c r="M11" s="26">
        <v>37</v>
      </c>
      <c r="N11" s="26">
        <v>75</v>
      </c>
      <c r="O11" s="26">
        <v>15</v>
      </c>
      <c r="P11" s="26">
        <v>16</v>
      </c>
      <c r="Q11" s="39">
        <f>C11+D11+E11+F11+G11+H11+I11+J11+K11+L11+M11+N11+O11+P11</f>
        <v>749</v>
      </c>
    </row>
    <row r="12" spans="1:17" ht="26.25" customHeight="1" x14ac:dyDescent="0.25">
      <c r="A12" s="83" t="s">
        <v>65</v>
      </c>
      <c r="B12" s="84"/>
      <c r="C12" s="84"/>
      <c r="D12" s="84"/>
      <c r="E12" s="84"/>
      <c r="F12" s="84"/>
      <c r="Q12" s="77"/>
    </row>
    <row r="13" spans="1:17" ht="39.75" customHeight="1" x14ac:dyDescent="0.2">
      <c r="A13" s="9">
        <v>1100</v>
      </c>
      <c r="B13" s="2" t="s">
        <v>42</v>
      </c>
      <c r="C13" s="64">
        <v>81193</v>
      </c>
      <c r="D13" s="64">
        <v>152451</v>
      </c>
      <c r="E13" s="64">
        <v>217705</v>
      </c>
      <c r="F13" s="65">
        <v>34168</v>
      </c>
      <c r="G13" s="65">
        <v>35399</v>
      </c>
      <c r="H13" s="65">
        <v>72899</v>
      </c>
      <c r="I13" s="65">
        <v>45244</v>
      </c>
      <c r="J13" s="65">
        <v>77978</v>
      </c>
      <c r="K13" s="64">
        <v>17944</v>
      </c>
      <c r="L13" s="65">
        <v>35056</v>
      </c>
      <c r="M13" s="65">
        <v>44432</v>
      </c>
      <c r="N13" s="65">
        <v>79192</v>
      </c>
      <c r="O13" s="65">
        <v>13424</v>
      </c>
      <c r="P13" s="65">
        <v>28507</v>
      </c>
      <c r="Q13" s="39">
        <f t="shared" ref="Q13:Q33" si="0">C13+D13+E13+F13+G13+H13+I13+J13+K13+L13+M13+N13+O13+P13</f>
        <v>935592</v>
      </c>
    </row>
    <row r="14" spans="1:17" ht="60.75" customHeight="1" x14ac:dyDescent="0.2">
      <c r="A14" s="9">
        <v>1200</v>
      </c>
      <c r="B14" s="2" t="s">
        <v>45</v>
      </c>
      <c r="C14" s="64">
        <v>22537</v>
      </c>
      <c r="D14" s="64">
        <v>42048</v>
      </c>
      <c r="E14" s="64">
        <v>54981</v>
      </c>
      <c r="F14" s="65">
        <v>9035</v>
      </c>
      <c r="G14" s="65">
        <v>9427</v>
      </c>
      <c r="H14" s="65">
        <v>19125</v>
      </c>
      <c r="I14" s="65">
        <v>12068</v>
      </c>
      <c r="J14" s="65">
        <v>20567</v>
      </c>
      <c r="K14" s="64">
        <v>4516</v>
      </c>
      <c r="L14" s="65">
        <v>8884</v>
      </c>
      <c r="M14" s="65">
        <v>11799</v>
      </c>
      <c r="N14" s="65">
        <v>21425</v>
      </c>
      <c r="O14" s="65">
        <v>3465</v>
      </c>
      <c r="P14" s="65">
        <v>7325</v>
      </c>
      <c r="Q14" s="39">
        <f t="shared" si="0"/>
        <v>247202</v>
      </c>
    </row>
    <row r="15" spans="1:17" ht="35.25" customHeight="1" x14ac:dyDescent="0.2">
      <c r="A15" s="9">
        <v>2100</v>
      </c>
      <c r="B15" s="2" t="s">
        <v>35</v>
      </c>
      <c r="C15" s="64">
        <v>0</v>
      </c>
      <c r="D15" s="64">
        <v>0</v>
      </c>
      <c r="E15" s="64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4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39">
        <f t="shared" si="0"/>
        <v>0</v>
      </c>
    </row>
    <row r="16" spans="1:17" ht="21" customHeight="1" x14ac:dyDescent="0.2">
      <c r="A16" s="9">
        <v>2200</v>
      </c>
      <c r="B16" s="2" t="s">
        <v>43</v>
      </c>
      <c r="C16" s="29">
        <f>SUM(C17:C22)</f>
        <v>24930</v>
      </c>
      <c r="D16" s="29">
        <f t="shared" ref="D16:P16" si="1">SUM(D17:D22)</f>
        <v>23584</v>
      </c>
      <c r="E16" s="29">
        <f t="shared" si="1"/>
        <v>77960</v>
      </c>
      <c r="F16" s="29">
        <f t="shared" si="1"/>
        <v>10045</v>
      </c>
      <c r="G16" s="29">
        <f t="shared" si="1"/>
        <v>4752</v>
      </c>
      <c r="H16" s="29">
        <f t="shared" si="1"/>
        <v>18331</v>
      </c>
      <c r="I16" s="29">
        <f t="shared" si="1"/>
        <v>10297</v>
      </c>
      <c r="J16" s="29">
        <f t="shared" si="1"/>
        <v>12276</v>
      </c>
      <c r="K16" s="29">
        <f t="shared" si="1"/>
        <v>3948</v>
      </c>
      <c r="L16" s="29">
        <f t="shared" si="1"/>
        <v>6660</v>
      </c>
      <c r="M16" s="29">
        <f t="shared" si="1"/>
        <v>7113</v>
      </c>
      <c r="N16" s="29">
        <f t="shared" si="1"/>
        <v>16717</v>
      </c>
      <c r="O16" s="29">
        <f t="shared" si="1"/>
        <v>2314</v>
      </c>
      <c r="P16" s="29">
        <f t="shared" si="1"/>
        <v>2671</v>
      </c>
      <c r="Q16" s="39">
        <f t="shared" si="0"/>
        <v>221598</v>
      </c>
    </row>
    <row r="17" spans="1:17" ht="18.75" customHeight="1" x14ac:dyDescent="0.2">
      <c r="A17" s="10">
        <v>2210</v>
      </c>
      <c r="B17" s="4" t="s">
        <v>2</v>
      </c>
      <c r="C17" s="61">
        <v>560</v>
      </c>
      <c r="D17" s="61">
        <v>556</v>
      </c>
      <c r="E17" s="61">
        <v>760</v>
      </c>
      <c r="F17" s="62">
        <v>40</v>
      </c>
      <c r="G17" s="62">
        <v>259</v>
      </c>
      <c r="H17" s="62">
        <v>247</v>
      </c>
      <c r="I17" s="62">
        <v>209</v>
      </c>
      <c r="J17" s="62">
        <v>357</v>
      </c>
      <c r="K17" s="61">
        <v>32</v>
      </c>
      <c r="L17" s="62">
        <v>256</v>
      </c>
      <c r="M17" s="62">
        <v>289</v>
      </c>
      <c r="N17" s="62">
        <v>433</v>
      </c>
      <c r="O17" s="62">
        <v>0</v>
      </c>
      <c r="P17" s="62">
        <v>86</v>
      </c>
      <c r="Q17" s="39">
        <f t="shared" si="0"/>
        <v>4084</v>
      </c>
    </row>
    <row r="18" spans="1:17" ht="21" customHeight="1" x14ac:dyDescent="0.2">
      <c r="A18" s="10">
        <v>2220</v>
      </c>
      <c r="B18" s="4" t="s">
        <v>3</v>
      </c>
      <c r="C18" s="63">
        <v>6460</v>
      </c>
      <c r="D18" s="63">
        <v>19592</v>
      </c>
      <c r="E18" s="63">
        <v>43689</v>
      </c>
      <c r="F18" s="62">
        <v>5512</v>
      </c>
      <c r="G18" s="62">
        <v>4099</v>
      </c>
      <c r="H18" s="62">
        <v>15130</v>
      </c>
      <c r="I18" s="62">
        <v>5112</v>
      </c>
      <c r="J18" s="62">
        <v>9020</v>
      </c>
      <c r="K18" s="63">
        <v>2427</v>
      </c>
      <c r="L18" s="62">
        <v>5095</v>
      </c>
      <c r="M18" s="62">
        <v>5395</v>
      </c>
      <c r="N18" s="62">
        <v>12375</v>
      </c>
      <c r="O18" s="62">
        <v>1829</v>
      </c>
      <c r="P18" s="62">
        <v>824</v>
      </c>
      <c r="Q18" s="39">
        <f t="shared" si="0"/>
        <v>136559</v>
      </c>
    </row>
    <row r="19" spans="1:17" ht="27" customHeight="1" x14ac:dyDescent="0.2">
      <c r="A19" s="10">
        <v>2230</v>
      </c>
      <c r="B19" s="4" t="s">
        <v>4</v>
      </c>
      <c r="C19" s="61">
        <v>497</v>
      </c>
      <c r="D19" s="61">
        <v>848</v>
      </c>
      <c r="E19" s="61">
        <v>770</v>
      </c>
      <c r="F19" s="62">
        <v>932</v>
      </c>
      <c r="G19" s="62">
        <v>105</v>
      </c>
      <c r="H19" s="62">
        <v>80</v>
      </c>
      <c r="I19" s="62">
        <v>489</v>
      </c>
      <c r="J19" s="62">
        <v>650</v>
      </c>
      <c r="K19" s="61">
        <v>41</v>
      </c>
      <c r="L19" s="62">
        <v>47</v>
      </c>
      <c r="M19" s="62">
        <v>756</v>
      </c>
      <c r="N19" s="62">
        <v>670</v>
      </c>
      <c r="O19" s="62">
        <v>0</v>
      </c>
      <c r="P19" s="62">
        <v>35</v>
      </c>
      <c r="Q19" s="39">
        <f t="shared" si="0"/>
        <v>5920</v>
      </c>
    </row>
    <row r="20" spans="1:17" ht="27" customHeight="1" x14ac:dyDescent="0.2">
      <c r="A20" s="10">
        <v>2240</v>
      </c>
      <c r="B20" s="4" t="s">
        <v>36</v>
      </c>
      <c r="C20" s="61">
        <v>16747</v>
      </c>
      <c r="D20" s="61">
        <v>2207</v>
      </c>
      <c r="E20" s="61">
        <v>32135</v>
      </c>
      <c r="F20" s="62">
        <v>3409</v>
      </c>
      <c r="G20" s="62">
        <v>289</v>
      </c>
      <c r="H20" s="62">
        <v>2448</v>
      </c>
      <c r="I20" s="62">
        <v>4046</v>
      </c>
      <c r="J20" s="62">
        <v>1662</v>
      </c>
      <c r="K20" s="61">
        <v>1448</v>
      </c>
      <c r="L20" s="62">
        <v>1262</v>
      </c>
      <c r="M20" s="62">
        <v>569</v>
      </c>
      <c r="N20" s="62">
        <v>2146</v>
      </c>
      <c r="O20" s="62">
        <v>456</v>
      </c>
      <c r="P20" s="62">
        <v>1726</v>
      </c>
      <c r="Q20" s="39">
        <f t="shared" si="0"/>
        <v>70550</v>
      </c>
    </row>
    <row r="21" spans="1:17" ht="17.25" customHeight="1" x14ac:dyDescent="0.2">
      <c r="A21" s="10">
        <v>2250</v>
      </c>
      <c r="B21" s="4" t="s">
        <v>5</v>
      </c>
      <c r="C21" s="63">
        <v>0</v>
      </c>
      <c r="D21" s="63">
        <v>76</v>
      </c>
      <c r="E21" s="63">
        <v>0</v>
      </c>
      <c r="F21" s="62">
        <v>143</v>
      </c>
      <c r="G21" s="62">
        <v>0</v>
      </c>
      <c r="H21" s="62">
        <v>106</v>
      </c>
      <c r="I21" s="62">
        <v>248</v>
      </c>
      <c r="J21" s="62">
        <v>234</v>
      </c>
      <c r="K21" s="63">
        <v>0</v>
      </c>
      <c r="L21" s="62">
        <v>0</v>
      </c>
      <c r="M21" s="62">
        <v>0</v>
      </c>
      <c r="N21" s="62">
        <v>315</v>
      </c>
      <c r="O21" s="62">
        <v>0</v>
      </c>
      <c r="P21" s="62">
        <v>0</v>
      </c>
      <c r="Q21" s="39">
        <f t="shared" si="0"/>
        <v>1122</v>
      </c>
    </row>
    <row r="22" spans="1:17" ht="27" customHeight="1" x14ac:dyDescent="0.2">
      <c r="A22" s="10">
        <v>2260</v>
      </c>
      <c r="B22" s="4" t="s">
        <v>37</v>
      </c>
      <c r="C22" s="61">
        <v>666</v>
      </c>
      <c r="D22" s="61">
        <v>305</v>
      </c>
      <c r="E22" s="61">
        <v>606</v>
      </c>
      <c r="F22" s="62">
        <v>9</v>
      </c>
      <c r="G22" s="62">
        <v>0</v>
      </c>
      <c r="H22" s="62">
        <v>320</v>
      </c>
      <c r="I22" s="62">
        <v>193</v>
      </c>
      <c r="J22" s="62">
        <v>353</v>
      </c>
      <c r="K22" s="61">
        <v>0</v>
      </c>
      <c r="L22" s="62">
        <v>0</v>
      </c>
      <c r="M22" s="62">
        <v>104</v>
      </c>
      <c r="N22" s="62">
        <v>778</v>
      </c>
      <c r="O22" s="62">
        <v>29</v>
      </c>
      <c r="P22" s="62">
        <v>0</v>
      </c>
      <c r="Q22" s="39">
        <f t="shared" si="0"/>
        <v>3363</v>
      </c>
    </row>
    <row r="23" spans="1:17" ht="40.5" customHeight="1" x14ac:dyDescent="0.2">
      <c r="A23" s="9">
        <v>2300</v>
      </c>
      <c r="B23" s="2" t="s">
        <v>38</v>
      </c>
      <c r="C23" s="29">
        <f>SUM(C24:C30)</f>
        <v>23340</v>
      </c>
      <c r="D23" s="29">
        <f t="shared" ref="D23:P23" si="2">SUM(D24:D30)</f>
        <v>44157</v>
      </c>
      <c r="E23" s="29">
        <f t="shared" si="2"/>
        <v>56549</v>
      </c>
      <c r="F23" s="29">
        <f t="shared" si="2"/>
        <v>6192</v>
      </c>
      <c r="G23" s="29">
        <f t="shared" si="2"/>
        <v>9243</v>
      </c>
      <c r="H23" s="29">
        <f t="shared" si="2"/>
        <v>19480</v>
      </c>
      <c r="I23" s="29">
        <f t="shared" si="2"/>
        <v>10355</v>
      </c>
      <c r="J23" s="29">
        <f t="shared" si="2"/>
        <v>18355</v>
      </c>
      <c r="K23" s="29">
        <f t="shared" si="2"/>
        <v>7808</v>
      </c>
      <c r="L23" s="29">
        <f t="shared" si="2"/>
        <v>8223</v>
      </c>
      <c r="M23" s="29">
        <f t="shared" si="2"/>
        <v>16748</v>
      </c>
      <c r="N23" s="29">
        <f t="shared" si="2"/>
        <v>33735</v>
      </c>
      <c r="O23" s="29">
        <f t="shared" si="2"/>
        <v>5629</v>
      </c>
      <c r="P23" s="29">
        <f t="shared" si="2"/>
        <v>6080</v>
      </c>
      <c r="Q23" s="41">
        <f t="shared" si="0"/>
        <v>265894</v>
      </c>
    </row>
    <row r="24" spans="1:17" ht="15.75" customHeight="1" x14ac:dyDescent="0.2">
      <c r="A24" s="12">
        <v>2310</v>
      </c>
      <c r="B24" s="4" t="s">
        <v>39</v>
      </c>
      <c r="C24" s="61">
        <v>3043</v>
      </c>
      <c r="D24" s="61">
        <v>7147</v>
      </c>
      <c r="E24" s="61">
        <v>1926</v>
      </c>
      <c r="F24" s="62">
        <v>438</v>
      </c>
      <c r="G24" s="62">
        <v>451</v>
      </c>
      <c r="H24" s="62">
        <v>5577</v>
      </c>
      <c r="I24" s="62">
        <v>2085</v>
      </c>
      <c r="J24" s="62">
        <v>1806</v>
      </c>
      <c r="K24" s="61">
        <v>502</v>
      </c>
      <c r="L24" s="62">
        <v>894</v>
      </c>
      <c r="M24" s="62">
        <v>2610</v>
      </c>
      <c r="N24" s="62">
        <v>2416</v>
      </c>
      <c r="O24" s="62">
        <v>199</v>
      </c>
      <c r="P24" s="62">
        <v>441</v>
      </c>
      <c r="Q24" s="39">
        <f t="shared" si="0"/>
        <v>29535</v>
      </c>
    </row>
    <row r="25" spans="1:17" ht="27.75" customHeight="1" x14ac:dyDescent="0.2">
      <c r="A25" s="12">
        <v>2320</v>
      </c>
      <c r="B25" s="4" t="s">
        <v>6</v>
      </c>
      <c r="C25" s="63">
        <v>457</v>
      </c>
      <c r="D25" s="63">
        <v>0</v>
      </c>
      <c r="E25" s="63">
        <v>0</v>
      </c>
      <c r="F25" s="62">
        <v>0</v>
      </c>
      <c r="G25" s="62">
        <v>0</v>
      </c>
      <c r="H25" s="62">
        <v>0</v>
      </c>
      <c r="I25" s="62">
        <v>9</v>
      </c>
      <c r="J25" s="62">
        <v>0</v>
      </c>
      <c r="K25" s="63">
        <v>2628</v>
      </c>
      <c r="L25" s="62">
        <v>0</v>
      </c>
      <c r="M25" s="62">
        <v>962</v>
      </c>
      <c r="N25" s="62">
        <v>6529</v>
      </c>
      <c r="O25" s="62">
        <v>1464</v>
      </c>
      <c r="P25" s="62">
        <v>524</v>
      </c>
      <c r="Q25" s="39">
        <f t="shared" si="0"/>
        <v>12573</v>
      </c>
    </row>
    <row r="26" spans="1:17" ht="23.25" customHeight="1" x14ac:dyDescent="0.2">
      <c r="A26" s="12">
        <v>2340</v>
      </c>
      <c r="B26" s="4" t="s">
        <v>40</v>
      </c>
      <c r="C26" s="61">
        <v>18</v>
      </c>
      <c r="D26" s="61">
        <v>0</v>
      </c>
      <c r="E26" s="61">
        <v>92</v>
      </c>
      <c r="F26" s="62">
        <v>0</v>
      </c>
      <c r="G26" s="62">
        <v>0</v>
      </c>
      <c r="H26" s="62">
        <v>13</v>
      </c>
      <c r="I26" s="62">
        <v>0</v>
      </c>
      <c r="J26" s="62">
        <v>0</v>
      </c>
      <c r="K26" s="61">
        <v>17</v>
      </c>
      <c r="L26" s="62">
        <v>0</v>
      </c>
      <c r="M26" s="62">
        <v>11</v>
      </c>
      <c r="N26" s="62">
        <v>16</v>
      </c>
      <c r="O26" s="62">
        <v>0</v>
      </c>
      <c r="P26" s="62">
        <v>27</v>
      </c>
      <c r="Q26" s="39">
        <f t="shared" si="0"/>
        <v>194</v>
      </c>
    </row>
    <row r="27" spans="1:17" ht="20.25" customHeight="1" x14ac:dyDescent="0.2">
      <c r="A27" s="12">
        <v>2350</v>
      </c>
      <c r="B27" s="4" t="s">
        <v>7</v>
      </c>
      <c r="C27" s="61">
        <v>1772</v>
      </c>
      <c r="D27" s="61">
        <v>3040</v>
      </c>
      <c r="E27" s="61">
        <v>4330</v>
      </c>
      <c r="F27" s="62">
        <v>425</v>
      </c>
      <c r="G27" s="62">
        <v>568</v>
      </c>
      <c r="H27" s="62">
        <v>1497</v>
      </c>
      <c r="I27" s="62">
        <v>854</v>
      </c>
      <c r="J27" s="62">
        <v>3954</v>
      </c>
      <c r="K27" s="61">
        <v>1128</v>
      </c>
      <c r="L27" s="62">
        <v>1562</v>
      </c>
      <c r="M27" s="62">
        <v>4248</v>
      </c>
      <c r="N27" s="62">
        <v>4348</v>
      </c>
      <c r="O27" s="62">
        <v>1173</v>
      </c>
      <c r="P27" s="62">
        <v>990</v>
      </c>
      <c r="Q27" s="39">
        <f t="shared" si="0"/>
        <v>29889</v>
      </c>
    </row>
    <row r="28" spans="1:17" ht="38.25" customHeight="1" x14ac:dyDescent="0.2">
      <c r="A28" s="12">
        <v>2360</v>
      </c>
      <c r="B28" s="4" t="s">
        <v>41</v>
      </c>
      <c r="C28" s="63">
        <v>158</v>
      </c>
      <c r="D28" s="63">
        <v>769</v>
      </c>
      <c r="E28" s="63">
        <v>317</v>
      </c>
      <c r="F28" s="62">
        <v>0</v>
      </c>
      <c r="G28" s="62">
        <v>0</v>
      </c>
      <c r="H28" s="62">
        <v>80</v>
      </c>
      <c r="I28" s="62">
        <v>59</v>
      </c>
      <c r="J28" s="62">
        <v>86</v>
      </c>
      <c r="K28" s="63">
        <v>0</v>
      </c>
      <c r="L28" s="62">
        <v>85</v>
      </c>
      <c r="M28" s="62">
        <v>321</v>
      </c>
      <c r="N28" s="62">
        <v>90</v>
      </c>
      <c r="O28" s="62">
        <v>0</v>
      </c>
      <c r="P28" s="62">
        <v>20</v>
      </c>
      <c r="Q28" s="39">
        <f t="shared" si="0"/>
        <v>1985</v>
      </c>
    </row>
    <row r="29" spans="1:17" ht="24.75" customHeight="1" x14ac:dyDescent="0.2">
      <c r="A29" s="25">
        <v>2363</v>
      </c>
      <c r="B29" s="22" t="s">
        <v>44</v>
      </c>
      <c r="C29" s="61">
        <v>16313</v>
      </c>
      <c r="D29" s="61">
        <v>31872</v>
      </c>
      <c r="E29" s="61">
        <v>47038</v>
      </c>
      <c r="F29" s="62">
        <v>5101</v>
      </c>
      <c r="G29" s="62">
        <v>7909</v>
      </c>
      <c r="H29" s="62">
        <v>11459</v>
      </c>
      <c r="I29" s="62">
        <v>6431</v>
      </c>
      <c r="J29" s="62">
        <v>11205</v>
      </c>
      <c r="K29" s="61">
        <v>2922</v>
      </c>
      <c r="L29" s="62">
        <v>5213</v>
      </c>
      <c r="M29" s="62">
        <v>8210</v>
      </c>
      <c r="N29" s="62">
        <v>18522</v>
      </c>
      <c r="O29" s="62">
        <v>2783</v>
      </c>
      <c r="P29" s="62">
        <v>3875</v>
      </c>
      <c r="Q29" s="39">
        <f t="shared" si="0"/>
        <v>178853</v>
      </c>
    </row>
    <row r="30" spans="1:17" ht="20.25" customHeight="1" x14ac:dyDescent="0.2">
      <c r="A30" s="12">
        <v>2370</v>
      </c>
      <c r="B30" s="22" t="s">
        <v>33</v>
      </c>
      <c r="C30" s="61">
        <v>1579</v>
      </c>
      <c r="D30" s="61">
        <v>1329</v>
      </c>
      <c r="E30" s="61">
        <v>2846</v>
      </c>
      <c r="F30" s="31">
        <v>228</v>
      </c>
      <c r="G30" s="31">
        <v>315</v>
      </c>
      <c r="H30" s="31">
        <v>854</v>
      </c>
      <c r="I30" s="31">
        <v>917</v>
      </c>
      <c r="J30" s="31">
        <v>1304</v>
      </c>
      <c r="K30" s="61">
        <v>611</v>
      </c>
      <c r="L30" s="31">
        <v>469</v>
      </c>
      <c r="M30" s="31">
        <v>386</v>
      </c>
      <c r="N30" s="31">
        <v>1814</v>
      </c>
      <c r="O30" s="31">
        <v>10</v>
      </c>
      <c r="P30" s="31">
        <v>203</v>
      </c>
      <c r="Q30" s="39">
        <f t="shared" si="0"/>
        <v>12865</v>
      </c>
    </row>
    <row r="31" spans="1:17" ht="21.75" customHeight="1" x14ac:dyDescent="0.2">
      <c r="A31" s="11">
        <v>2400</v>
      </c>
      <c r="B31" s="2" t="s">
        <v>8</v>
      </c>
      <c r="C31" s="66">
        <v>0</v>
      </c>
      <c r="D31" s="66">
        <v>0</v>
      </c>
      <c r="E31" s="66">
        <v>89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66">
        <v>0</v>
      </c>
      <c r="L31" s="44">
        <v>0</v>
      </c>
      <c r="M31" s="44">
        <v>0</v>
      </c>
      <c r="N31" s="44">
        <v>70</v>
      </c>
      <c r="O31" s="44">
        <v>0</v>
      </c>
      <c r="P31" s="44">
        <v>0</v>
      </c>
      <c r="Q31" s="41">
        <f t="shared" si="0"/>
        <v>159</v>
      </c>
    </row>
    <row r="32" spans="1:17" ht="18.75" customHeight="1" x14ac:dyDescent="0.2">
      <c r="A32" s="11">
        <v>5233</v>
      </c>
      <c r="B32" s="23" t="s">
        <v>34</v>
      </c>
      <c r="C32" s="66">
        <v>0</v>
      </c>
      <c r="D32" s="66">
        <v>0</v>
      </c>
      <c r="E32" s="66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66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1">
        <f t="shared" si="0"/>
        <v>0</v>
      </c>
    </row>
    <row r="33" spans="1:18" ht="18" customHeight="1" x14ac:dyDescent="0.2">
      <c r="A33" s="79" t="s">
        <v>9</v>
      </c>
      <c r="B33" s="80"/>
      <c r="C33" s="44">
        <f t="shared" ref="C33:E33" si="3">C13+C14+C15+C16+C23+C31+C32</f>
        <v>152000</v>
      </c>
      <c r="D33" s="29">
        <f t="shared" si="3"/>
        <v>262240</v>
      </c>
      <c r="E33" s="29">
        <f t="shared" si="3"/>
        <v>407284</v>
      </c>
      <c r="F33" s="29">
        <f t="shared" ref="F33:P33" si="4">F13+F14+F15+F16+F23+F31+F32</f>
        <v>59440</v>
      </c>
      <c r="G33" s="29">
        <f t="shared" si="4"/>
        <v>58821</v>
      </c>
      <c r="H33" s="29">
        <f t="shared" si="4"/>
        <v>129835</v>
      </c>
      <c r="I33" s="29">
        <f t="shared" si="4"/>
        <v>77964</v>
      </c>
      <c r="J33" s="29">
        <f t="shared" si="4"/>
        <v>129176</v>
      </c>
      <c r="K33" s="44">
        <f t="shared" si="4"/>
        <v>34216</v>
      </c>
      <c r="L33" s="29">
        <f t="shared" si="4"/>
        <v>58823</v>
      </c>
      <c r="M33" s="29">
        <f t="shared" si="4"/>
        <v>80092</v>
      </c>
      <c r="N33" s="29">
        <f t="shared" si="4"/>
        <v>151139</v>
      </c>
      <c r="O33" s="29">
        <f t="shared" si="4"/>
        <v>24832</v>
      </c>
      <c r="P33" s="29">
        <f t="shared" si="4"/>
        <v>44583</v>
      </c>
      <c r="Q33" s="41">
        <f t="shared" si="0"/>
        <v>1670445</v>
      </c>
    </row>
    <row r="34" spans="1:18" ht="30" customHeight="1" x14ac:dyDescent="0.2">
      <c r="A34" s="79" t="s">
        <v>56</v>
      </c>
      <c r="B34" s="82"/>
      <c r="C34" s="30">
        <f t="shared" ref="C34:Q34" si="5">C33/12/C11</f>
        <v>191.91919191919192</v>
      </c>
      <c r="D34" s="30">
        <f t="shared" si="5"/>
        <v>158.3574879227053</v>
      </c>
      <c r="E34" s="30">
        <f t="shared" si="5"/>
        <v>182.47491039426524</v>
      </c>
      <c r="F34" s="30">
        <f t="shared" si="5"/>
        <v>225.15151515151513</v>
      </c>
      <c r="G34" s="30">
        <f t="shared" si="5"/>
        <v>136.15972222222223</v>
      </c>
      <c r="H34" s="30">
        <f t="shared" si="5"/>
        <v>251.61821705426357</v>
      </c>
      <c r="I34" s="30">
        <f t="shared" si="5"/>
        <v>240.62962962962962</v>
      </c>
      <c r="J34" s="30">
        <f t="shared" si="5"/>
        <v>229.03546099290779</v>
      </c>
      <c r="K34" s="30">
        <f t="shared" si="5"/>
        <v>219.33333333333334</v>
      </c>
      <c r="L34" s="30">
        <f t="shared" si="5"/>
        <v>175.06845238095238</v>
      </c>
      <c r="M34" s="30">
        <f t="shared" si="5"/>
        <v>180.38738738738738</v>
      </c>
      <c r="N34" s="30">
        <f t="shared" si="5"/>
        <v>167.93222222222221</v>
      </c>
      <c r="O34" s="30">
        <f t="shared" si="5"/>
        <v>137.95555555555558</v>
      </c>
      <c r="P34" s="30">
        <f t="shared" si="5"/>
        <v>232.203125</v>
      </c>
      <c r="Q34" s="30">
        <f t="shared" si="5"/>
        <v>185.85280373831776</v>
      </c>
    </row>
    <row r="35" spans="1:18" x14ac:dyDescent="0.2">
      <c r="D35" s="6"/>
    </row>
    <row r="36" spans="1:18" x14ac:dyDescent="0.2">
      <c r="B36" s="1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">
      <c r="B37" s="37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16"/>
    </row>
    <row r="38" spans="1:18" x14ac:dyDescent="0.2">
      <c r="B38" s="3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">
      <c r="B39" s="13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1" spans="1:18" x14ac:dyDescent="0.2">
      <c r="C41" s="14"/>
      <c r="D41" s="14"/>
      <c r="E41" s="14"/>
      <c r="H41" s="16"/>
    </row>
    <row r="43" spans="1:18" x14ac:dyDescent="0.2">
      <c r="E43" s="14"/>
    </row>
  </sheetData>
  <mergeCells count="3">
    <mergeCell ref="A33:B33"/>
    <mergeCell ref="A34:B34"/>
    <mergeCell ref="A12:F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skolas</vt:lpstr>
      <vt:lpstr>bērni līdz 5 gadiem</vt:lpstr>
      <vt:lpstr>bērni no 5.gadu vec.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LindaV</cp:lastModifiedBy>
  <cp:lastPrinted>2019-02-28T06:13:08Z</cp:lastPrinted>
  <dcterms:created xsi:type="dcterms:W3CDTF">2004-02-26T13:25:26Z</dcterms:created>
  <dcterms:modified xsi:type="dcterms:W3CDTF">2021-02-17T07:13:54Z</dcterms:modified>
</cp:coreProperties>
</file>